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autoCompressPictures="0"/>
  <bookViews>
    <workbookView xWindow="0" yWindow="0" windowWidth="25600" windowHeight="16000" tabRatio="731" activeTab="1"/>
  </bookViews>
  <sheets>
    <sheet name="EM" sheetId="36" r:id="rId1"/>
    <sheet name="E" sheetId="42" r:id="rId2"/>
    <sheet name="L" sheetId="19" r:id="rId3"/>
    <sheet name="NE" sheetId="26" r:id="rId4"/>
    <sheet name="NW" sheetId="45" r:id="rId5"/>
    <sheet name="SE" sheetId="22" r:id="rId6"/>
    <sheet name="SW" sheetId="17" r:id="rId7"/>
    <sheet name="WM" sheetId="18" r:id="rId8"/>
    <sheet name="YTH" sheetId="39" r:id="rId9"/>
  </sheets>
  <definedNames>
    <definedName name="_Regression_Int" localSheetId="1" hidden="1">1</definedName>
    <definedName name="_Regression_Int" localSheetId="0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xlnm.Print_Area" localSheetId="1">E!#REF!,E!$A$40:$D$587,E!$A$636:$D$1167</definedName>
    <definedName name="_xlnm.Print_Area" localSheetId="0">EM!#REF!,EM!$A$366:$D$385,EM!$A$29:$D$396,EM!#REF!,EM!#REF!,EM!#REF!,EM!$A$397:$D$418,EM!$A$500:$D$532,EM!#REF!,EM!$A$1001:$D$1021</definedName>
    <definedName name="_xlnm.Print_Area" localSheetId="2">L!$A$1:$D$245</definedName>
    <definedName name="_xlnm.Print_Area" localSheetId="3">NE!$A$203:$D$272,NE!#REF!,NE!$A$443:$D$462,NE!$A$469:$D$486,NE!#REF!</definedName>
    <definedName name="_xlnm.Print_Area" localSheetId="4">NW!$A$439:$E$1343</definedName>
    <definedName name="_xlnm.Print_Area" localSheetId="5">SE!#REF!,SE!$A$238:$D$1789,SE!$A$1376:$D$1477,SE!$A$1392:$D$1784,SE!$A$1387:$D$1866,SE!$A$1007:$D$1910,SE!$A$1370:$D$1948</definedName>
    <definedName name="_xlnm.Print_Area" localSheetId="6">SW!$A$1:$D$195,SW!#REF!,SW!$A$212:$D$599,SW!#REF!,SW!#REF!</definedName>
    <definedName name="_xlnm.Print_Area" localSheetId="7">WM!$A$67:$D$472</definedName>
    <definedName name="_xlnm.Print_Area" localSheetId="8">YTH!#REF!,YTH!$A$190:$D$346,YTH!$A$318:$D$346,YTH!#REF!,YTH!$A$532:$D$547</definedName>
    <definedName name="Print_Area_MI" localSheetId="1">E!#REF!</definedName>
    <definedName name="Print_Area_MI" localSheetId="0">EM!$A$25:$E$26</definedName>
    <definedName name="Print_Area_MI" localSheetId="2">L!$A$1:$E$162</definedName>
    <definedName name="Print_Area_MI" localSheetId="3">NE!$A$203:$E$292</definedName>
    <definedName name="Print_Area_MI" localSheetId="4">NW!#REF!</definedName>
    <definedName name="Print_Area_MI" localSheetId="5">SE!#REF!</definedName>
    <definedName name="Print_Area_MI" localSheetId="6">SW!#REF!</definedName>
    <definedName name="Print_Area_MI" localSheetId="7">WM!$A$67:$E$381</definedName>
    <definedName name="Print_Area_MI" localSheetId="8">YTH!#REF!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8" i="42" l="1"/>
  <c r="B18" i="42"/>
  <c r="D38" i="42"/>
  <c r="B591" i="42"/>
  <c r="B590" i="42"/>
  <c r="B589" i="42"/>
  <c r="B572" i="42"/>
  <c r="B39" i="42"/>
  <c r="B1343" i="45"/>
  <c r="B1332" i="45"/>
  <c r="D1343" i="45"/>
  <c r="B1329" i="45"/>
  <c r="B1294" i="45"/>
  <c r="D1329" i="45"/>
  <c r="B1328" i="45"/>
  <c r="D1328" i="45"/>
  <c r="B1291" i="45"/>
  <c r="B1281" i="45"/>
  <c r="B1277" i="45"/>
  <c r="B1230" i="45"/>
  <c r="D1277" i="45"/>
  <c r="B1276" i="45"/>
  <c r="D1276" i="45"/>
  <c r="B1278" i="45"/>
  <c r="D1278" i="45"/>
  <c r="B1113" i="45"/>
  <c r="B1125" i="45"/>
  <c r="D1125" i="45"/>
  <c r="B1126" i="45"/>
  <c r="B1346" i="45"/>
  <c r="B1356" i="45"/>
  <c r="B1100" i="45"/>
  <c r="B1109" i="45"/>
  <c r="B1110" i="45"/>
  <c r="B1097" i="45"/>
  <c r="B1096" i="45"/>
  <c r="B1086" i="45"/>
  <c r="D1096" i="45"/>
  <c r="D1291" i="45"/>
  <c r="D1110" i="45"/>
  <c r="D1109" i="45"/>
  <c r="D1126" i="45"/>
  <c r="D1097" i="45"/>
  <c r="D1356" i="45"/>
  <c r="B1201" i="45"/>
  <c r="B1226" i="45"/>
  <c r="B1227" i="45"/>
  <c r="D1227" i="45"/>
  <c r="B1129" i="45"/>
  <c r="B1138" i="45"/>
  <c r="B1139" i="45"/>
  <c r="B1083" i="45"/>
  <c r="B1071" i="45"/>
  <c r="B1068" i="45"/>
  <c r="B1057" i="45"/>
  <c r="B1054" i="45"/>
  <c r="B1041" i="45"/>
  <c r="D1054" i="45"/>
  <c r="B1053" i="45"/>
  <c r="D1053" i="45"/>
  <c r="B1038" i="45"/>
  <c r="B1037" i="45"/>
  <c r="B1012" i="45"/>
  <c r="B1008" i="45"/>
  <c r="B1009" i="45"/>
  <c r="B998" i="45"/>
  <c r="B995" i="45"/>
  <c r="B984" i="45"/>
  <c r="B980" i="45"/>
  <c r="B981" i="45"/>
  <c r="B957" i="45"/>
  <c r="B954" i="45"/>
  <c r="B953" i="45"/>
  <c r="B941" i="45"/>
  <c r="D953" i="45"/>
  <c r="B938" i="45"/>
  <c r="B925" i="45"/>
  <c r="B937" i="45"/>
  <c r="B900" i="45"/>
  <c r="B921" i="45"/>
  <c r="B922" i="45"/>
  <c r="B897" i="45"/>
  <c r="B896" i="45"/>
  <c r="B895" i="45"/>
  <c r="B851" i="45"/>
  <c r="B835" i="45"/>
  <c r="B846" i="45"/>
  <c r="B848" i="45"/>
  <c r="B847" i="45"/>
  <c r="B832" i="45"/>
  <c r="B831" i="45"/>
  <c r="B830" i="45"/>
  <c r="B829" i="45"/>
  <c r="B828" i="45"/>
  <c r="B796" i="45"/>
  <c r="B793" i="45"/>
  <c r="B792" i="45"/>
  <c r="B782" i="45"/>
  <c r="B770" i="45"/>
  <c r="B779" i="45"/>
  <c r="B767" i="45"/>
  <c r="B758" i="45"/>
  <c r="B755" i="45"/>
  <c r="B746" i="45"/>
  <c r="B733" i="45"/>
  <c r="B743" i="45"/>
  <c r="D743" i="45"/>
  <c r="B698" i="45"/>
  <c r="B707" i="45"/>
  <c r="B708" i="45"/>
  <c r="B695" i="45"/>
  <c r="B694" i="45"/>
  <c r="B693" i="45"/>
  <c r="B683" i="45"/>
  <c r="B680" i="45"/>
  <c r="B679" i="45"/>
  <c r="B669" i="45"/>
  <c r="B666" i="45"/>
  <c r="B665" i="45"/>
  <c r="B664" i="45"/>
  <c r="B652" i="45"/>
  <c r="B639" i="45"/>
  <c r="B649" i="45"/>
  <c r="B636" i="45"/>
  <c r="B635" i="45"/>
  <c r="B615" i="45"/>
  <c r="B595" i="45"/>
  <c r="B612" i="45"/>
  <c r="B570" i="45"/>
  <c r="B560" i="45"/>
  <c r="B557" i="45"/>
  <c r="B556" i="45"/>
  <c r="B530" i="45"/>
  <c r="D556" i="45"/>
  <c r="B527" i="45"/>
  <c r="B516" i="45"/>
  <c r="B526" i="45"/>
  <c r="B513" i="45"/>
  <c r="B512" i="45"/>
  <c r="B511" i="45"/>
  <c r="B510" i="45"/>
  <c r="B498" i="45"/>
  <c r="D1226" i="45"/>
  <c r="D938" i="45"/>
  <c r="D831" i="45"/>
  <c r="D1139" i="45"/>
  <c r="D707" i="45"/>
  <c r="D937" i="45"/>
  <c r="D1068" i="45"/>
  <c r="D1138" i="45"/>
  <c r="D512" i="45"/>
  <c r="D527" i="45"/>
  <c r="D680" i="45"/>
  <c r="D695" i="45"/>
  <c r="D792" i="45"/>
  <c r="D829" i="45"/>
  <c r="D848" i="45"/>
  <c r="D897" i="45"/>
  <c r="D1009" i="45"/>
  <c r="D1083" i="45"/>
  <c r="D557" i="45"/>
  <c r="D693" i="45"/>
  <c r="D708" i="45"/>
  <c r="D779" i="45"/>
  <c r="D793" i="45"/>
  <c r="D830" i="45"/>
  <c r="D895" i="45"/>
  <c r="D570" i="45"/>
  <c r="D666" i="45"/>
  <c r="D755" i="45"/>
  <c r="D981" i="45"/>
  <c r="D1008" i="45"/>
  <c r="D995" i="45"/>
  <c r="D612" i="45"/>
  <c r="D679" i="45"/>
  <c r="D694" i="45"/>
  <c r="D767" i="45"/>
  <c r="D828" i="45"/>
  <c r="D832" i="45"/>
  <c r="D896" i="45"/>
  <c r="D954" i="45"/>
  <c r="D980" i="45"/>
  <c r="D513" i="45"/>
  <c r="D649" i="45"/>
  <c r="D510" i="45"/>
  <c r="D636" i="45"/>
  <c r="D511" i="45"/>
  <c r="D526" i="45"/>
  <c r="D635" i="45"/>
  <c r="D921" i="45"/>
  <c r="D922" i="45"/>
  <c r="D846" i="45"/>
  <c r="D847" i="45"/>
  <c r="D664" i="45"/>
  <c r="D665" i="45"/>
  <c r="B379" i="45"/>
  <c r="B411" i="45"/>
  <c r="B410" i="45"/>
  <c r="B334" i="45"/>
  <c r="B354" i="45"/>
  <c r="B331" i="45"/>
  <c r="B330" i="45"/>
  <c r="B306" i="45"/>
  <c r="B303" i="45"/>
  <c r="B302" i="45"/>
  <c r="B291" i="45"/>
  <c r="B265" i="45"/>
  <c r="B288" i="45"/>
  <c r="B287" i="45"/>
  <c r="B244" i="45"/>
  <c r="B243" i="45"/>
  <c r="B232" i="45"/>
  <c r="B229" i="45"/>
  <c r="B228" i="45"/>
  <c r="B218" i="45"/>
  <c r="B215" i="45"/>
  <c r="B214" i="45"/>
  <c r="B204" i="45"/>
  <c r="D411" i="45"/>
  <c r="D243" i="45"/>
  <c r="D330" i="45"/>
  <c r="D287" i="45"/>
  <c r="D354" i="45"/>
  <c r="D410" i="45"/>
  <c r="D214" i="45"/>
  <c r="D215" i="45"/>
  <c r="D288" i="45"/>
  <c r="D303" i="45"/>
  <c r="D229" i="45"/>
  <c r="D331" i="45"/>
  <c r="D302" i="45"/>
  <c r="D244" i="45"/>
  <c r="D228" i="45"/>
  <c r="B201" i="45"/>
  <c r="B180" i="45"/>
  <c r="B199" i="45"/>
  <c r="B200" i="45"/>
  <c r="B177" i="45"/>
  <c r="B176" i="45"/>
  <c r="B175" i="45"/>
  <c r="B153" i="45"/>
  <c r="B150" i="45"/>
  <c r="B141" i="45"/>
  <c r="B138" i="45"/>
  <c r="B137" i="45"/>
  <c r="B119" i="45"/>
  <c r="B116" i="45"/>
  <c r="B115" i="45"/>
  <c r="B106" i="45"/>
  <c r="B103" i="45"/>
  <c r="B102" i="45"/>
  <c r="B93" i="45"/>
  <c r="B89" i="45"/>
  <c r="B90" i="45"/>
  <c r="B60" i="45"/>
  <c r="B57" i="45"/>
  <c r="B56" i="45"/>
  <c r="B55" i="45"/>
  <c r="B44" i="45"/>
  <c r="D199" i="45"/>
  <c r="D115" i="45"/>
  <c r="D102" i="45"/>
  <c r="D137" i="45"/>
  <c r="D116" i="45"/>
  <c r="D138" i="45"/>
  <c r="D176" i="45"/>
  <c r="D175" i="45"/>
  <c r="D89" i="45"/>
  <c r="D177" i="45"/>
  <c r="D57" i="45"/>
  <c r="D103" i="45"/>
  <c r="D150" i="45"/>
  <c r="D201" i="45"/>
  <c r="D200" i="45"/>
  <c r="D56" i="45"/>
  <c r="D55" i="45"/>
  <c r="D90" i="45"/>
  <c r="B22" i="45"/>
  <c r="B1" i="45"/>
  <c r="B23" i="45"/>
  <c r="B1172" i="45"/>
  <c r="B1156" i="45"/>
  <c r="B1155" i="45"/>
  <c r="B1142" i="45"/>
  <c r="B1159" i="45"/>
  <c r="B1198" i="45"/>
  <c r="B1197" i="45"/>
  <c r="B1196" i="45"/>
  <c r="B1195" i="45"/>
  <c r="B1175" i="45"/>
  <c r="B573" i="45"/>
  <c r="B591" i="45"/>
  <c r="B592" i="45"/>
  <c r="B495" i="45"/>
  <c r="B494" i="45"/>
  <c r="B493" i="45"/>
  <c r="B475" i="45"/>
  <c r="B472" i="45"/>
  <c r="B471" i="45"/>
  <c r="B470" i="45"/>
  <c r="B453" i="45"/>
  <c r="B711" i="45"/>
  <c r="B730" i="45"/>
  <c r="B729" i="45"/>
  <c r="B450" i="45"/>
  <c r="B432" i="45"/>
  <c r="B449" i="45"/>
  <c r="B414" i="45"/>
  <c r="B429" i="45"/>
  <c r="B428" i="45"/>
  <c r="B357" i="45"/>
  <c r="B376" i="45"/>
  <c r="B375" i="45"/>
  <c r="B374" i="45"/>
  <c r="B262" i="45"/>
  <c r="B261" i="45"/>
  <c r="B260" i="45"/>
  <c r="B259" i="45"/>
  <c r="B247" i="45"/>
  <c r="B41" i="45"/>
  <c r="B40" i="45"/>
  <c r="B39" i="45"/>
  <c r="B26" i="45"/>
  <c r="D1172" i="45"/>
  <c r="D23" i="45"/>
  <c r="D493" i="45"/>
  <c r="D22" i="45"/>
  <c r="D592" i="45"/>
  <c r="D1195" i="45"/>
  <c r="D591" i="45"/>
  <c r="D1196" i="45"/>
  <c r="D1197" i="45"/>
  <c r="D1155" i="45"/>
  <c r="D1198" i="45"/>
  <c r="D1156" i="45"/>
  <c r="D41" i="45"/>
  <c r="D494" i="45"/>
  <c r="D495" i="45"/>
  <c r="D261" i="45"/>
  <c r="D376" i="45"/>
  <c r="D428" i="45"/>
  <c r="D374" i="45"/>
  <c r="D449" i="45"/>
  <c r="D472" i="45"/>
  <c r="D375" i="45"/>
  <c r="D450" i="45"/>
  <c r="D471" i="45"/>
  <c r="D470" i="45"/>
  <c r="D730" i="45"/>
  <c r="D40" i="45"/>
  <c r="D429" i="45"/>
  <c r="D729" i="45"/>
  <c r="D39" i="45"/>
  <c r="D259" i="45"/>
  <c r="D260" i="45"/>
  <c r="D262" i="45"/>
  <c r="B1430" i="42"/>
  <c r="B1405" i="42"/>
  <c r="D1430" i="42"/>
  <c r="B1429" i="42"/>
  <c r="D1429" i="42"/>
  <c r="B1371" i="42"/>
  <c r="B1402" i="42"/>
  <c r="D1402" i="42"/>
  <c r="B1368" i="42"/>
  <c r="B1367" i="42"/>
  <c r="B1347" i="42"/>
  <c r="D1367" i="42"/>
  <c r="D1368" i="42"/>
  <c r="B1344" i="42"/>
  <c r="B1323" i="42"/>
  <c r="D1344" i="42"/>
  <c r="B1319" i="42"/>
  <c r="B1302" i="42"/>
  <c r="D1319" i="42"/>
  <c r="B1320" i="42"/>
  <c r="B1283" i="42"/>
  <c r="B1299" i="42"/>
  <c r="D1299" i="42"/>
  <c r="B1254" i="42"/>
  <c r="B1280" i="42"/>
  <c r="D1280" i="42"/>
  <c r="B1279" i="42"/>
  <c r="B1251" i="42"/>
  <c r="B1250" i="42"/>
  <c r="B1229" i="42"/>
  <c r="B1224" i="42"/>
  <c r="B1225" i="42"/>
  <c r="B1205" i="42"/>
  <c r="B1226" i="42"/>
  <c r="B1201" i="42"/>
  <c r="B1188" i="42"/>
  <c r="B1202" i="42"/>
  <c r="D1202" i="42"/>
  <c r="B1185" i="42"/>
  <c r="B1184" i="42"/>
  <c r="B1157" i="42"/>
  <c r="B1154" i="42"/>
  <c r="B1153" i="42"/>
  <c r="B1134" i="42"/>
  <c r="B1112" i="42"/>
  <c r="B1111" i="42"/>
  <c r="B1078" i="42"/>
  <c r="B1075" i="42"/>
  <c r="B1074" i="42"/>
  <c r="B1041" i="42"/>
  <c r="B1037" i="42"/>
  <c r="B1038" i="42"/>
  <c r="B1013" i="42"/>
  <c r="B1010" i="42"/>
  <c r="B1009" i="42"/>
  <c r="B1008" i="42"/>
  <c r="B981" i="42"/>
  <c r="B978" i="42"/>
  <c r="B977" i="42"/>
  <c r="B976" i="42"/>
  <c r="B961" i="42"/>
  <c r="D1111" i="42"/>
  <c r="D1154" i="42"/>
  <c r="D1279" i="42"/>
  <c r="D1250" i="42"/>
  <c r="D1184" i="42"/>
  <c r="D1201" i="42"/>
  <c r="D1224" i="42"/>
  <c r="D1320" i="42"/>
  <c r="D1225" i="42"/>
  <c r="D1153" i="42"/>
  <c r="D1185" i="42"/>
  <c r="D1226" i="42"/>
  <c r="D1251" i="42"/>
  <c r="D1075" i="42"/>
  <c r="D1112" i="42"/>
  <c r="D1074" i="42"/>
  <c r="D978" i="42"/>
  <c r="D1010" i="42"/>
  <c r="D1008" i="42"/>
  <c r="D1038" i="42"/>
  <c r="D1009" i="42"/>
  <c r="D976" i="42"/>
  <c r="D977" i="42"/>
  <c r="D1037" i="42"/>
  <c r="B957" i="42"/>
  <c r="B929" i="42"/>
  <c r="D957" i="42"/>
  <c r="B958" i="42"/>
  <c r="B926" i="42"/>
  <c r="B925" i="42"/>
  <c r="B911" i="42"/>
  <c r="B908" i="42"/>
  <c r="B885" i="42"/>
  <c r="D908" i="42"/>
  <c r="B907" i="42"/>
  <c r="B863" i="42"/>
  <c r="B881" i="42"/>
  <c r="D881" i="42"/>
  <c r="B882" i="42"/>
  <c r="B860" i="42"/>
  <c r="B846" i="42"/>
  <c r="B859" i="42"/>
  <c r="B843" i="42"/>
  <c r="B842" i="42"/>
  <c r="B828" i="42"/>
  <c r="B825" i="42"/>
  <c r="B824" i="42"/>
  <c r="B795" i="42"/>
  <c r="B792" i="42"/>
  <c r="B791" i="42"/>
  <c r="B771" i="42"/>
  <c r="D792" i="42"/>
  <c r="D825" i="42"/>
  <c r="D824" i="42"/>
  <c r="D842" i="42"/>
  <c r="D860" i="42"/>
  <c r="D882" i="42"/>
  <c r="D907" i="42"/>
  <c r="D926" i="42"/>
  <c r="D859" i="42"/>
  <c r="D958" i="42"/>
  <c r="D791" i="42"/>
  <c r="D843" i="42"/>
  <c r="D925" i="42"/>
  <c r="B768" i="42"/>
  <c r="B767" i="42"/>
  <c r="B737" i="42"/>
  <c r="B734" i="42"/>
  <c r="B733" i="42"/>
  <c r="B709" i="42"/>
  <c r="B706" i="42"/>
  <c r="B705" i="42"/>
  <c r="B704" i="42"/>
  <c r="B679" i="42"/>
  <c r="B676" i="42"/>
  <c r="B648" i="42"/>
  <c r="B621" i="42"/>
  <c r="B620" i="42"/>
  <c r="B594" i="42"/>
  <c r="D734" i="42"/>
  <c r="D704" i="42"/>
  <c r="D767" i="42"/>
  <c r="D768" i="42"/>
  <c r="D733" i="42"/>
  <c r="D705" i="42"/>
  <c r="D676" i="42"/>
  <c r="D706" i="42"/>
  <c r="D620" i="42"/>
  <c r="D621" i="42"/>
  <c r="B515" i="42"/>
  <c r="B532" i="42"/>
  <c r="B531" i="42"/>
  <c r="B512" i="42"/>
  <c r="B511" i="42"/>
  <c r="B490" i="42"/>
  <c r="B487" i="42"/>
  <c r="B469" i="42"/>
  <c r="B466" i="42"/>
  <c r="B445" i="42"/>
  <c r="B465" i="42"/>
  <c r="B464" i="42"/>
  <c r="B422" i="42"/>
  <c r="B442" i="42"/>
  <c r="D442" i="42"/>
  <c r="D466" i="42"/>
  <c r="D511" i="42"/>
  <c r="D487" i="42"/>
  <c r="D465" i="42"/>
  <c r="D532" i="42"/>
  <c r="D464" i="42"/>
  <c r="D512" i="42"/>
  <c r="D531" i="42"/>
  <c r="B419" i="42"/>
  <c r="B418" i="42"/>
  <c r="B417" i="42"/>
  <c r="B398" i="42"/>
  <c r="B395" i="42"/>
  <c r="B394" i="42"/>
  <c r="B367" i="42"/>
  <c r="B364" i="42"/>
  <c r="B363" i="42"/>
  <c r="B343" i="42"/>
  <c r="B319" i="42"/>
  <c r="B340" i="42"/>
  <c r="B339" i="42"/>
  <c r="B293" i="42"/>
  <c r="B316" i="42"/>
  <c r="B290" i="42"/>
  <c r="B289" i="42"/>
  <c r="B273" i="42"/>
  <c r="B270" i="42"/>
  <c r="B254" i="42"/>
  <c r="B251" i="42"/>
  <c r="B250" i="42"/>
  <c r="B221" i="42"/>
  <c r="B218" i="42"/>
  <c r="B217" i="42"/>
  <c r="B201" i="42"/>
  <c r="B198" i="42"/>
  <c r="B196" i="42"/>
  <c r="B179" i="42"/>
  <c r="B197" i="42"/>
  <c r="B176" i="42"/>
  <c r="B147" i="42"/>
  <c r="B143" i="42"/>
  <c r="B144" i="42"/>
  <c r="B129" i="42"/>
  <c r="B126" i="42"/>
  <c r="B125" i="42"/>
  <c r="B96" i="42"/>
  <c r="D125" i="42"/>
  <c r="D364" i="42"/>
  <c r="D394" i="42"/>
  <c r="D339" i="42"/>
  <c r="D340" i="42"/>
  <c r="D217" i="42"/>
  <c r="D176" i="42"/>
  <c r="D196" i="42"/>
  <c r="D218" i="42"/>
  <c r="D419" i="42"/>
  <c r="D289" i="42"/>
  <c r="D363" i="42"/>
  <c r="D198" i="42"/>
  <c r="D316" i="42"/>
  <c r="D418" i="42"/>
  <c r="D144" i="42"/>
  <c r="D126" i="42"/>
  <c r="D143" i="42"/>
  <c r="D197" i="42"/>
  <c r="D251" i="42"/>
  <c r="D270" i="42"/>
  <c r="D395" i="42"/>
  <c r="D417" i="42"/>
  <c r="D250" i="42"/>
  <c r="D290" i="42"/>
  <c r="B93" i="42"/>
  <c r="B92" i="42"/>
  <c r="B68" i="42"/>
  <c r="B65" i="42"/>
  <c r="B64" i="42"/>
  <c r="B42" i="42"/>
  <c r="D65" i="42"/>
  <c r="D92" i="42"/>
  <c r="D64" i="42"/>
  <c r="D93" i="42"/>
  <c r="B15" i="42"/>
  <c r="B14" i="42"/>
  <c r="B13" i="42"/>
  <c r="B1" i="42"/>
  <c r="D13" i="42"/>
  <c r="B1131" i="42"/>
  <c r="B1130" i="42"/>
  <c r="B1115" i="42"/>
  <c r="B645" i="42"/>
  <c r="B644" i="42"/>
  <c r="B624" i="42"/>
  <c r="B643" i="42"/>
  <c r="D590" i="42"/>
  <c r="B553" i="42"/>
  <c r="B568" i="42"/>
  <c r="B569" i="42"/>
  <c r="B550" i="42"/>
  <c r="B535" i="42"/>
  <c r="B549" i="42"/>
  <c r="B567" i="42"/>
  <c r="B37" i="42"/>
  <c r="D589" i="42"/>
  <c r="D549" i="42"/>
  <c r="D568" i="42"/>
  <c r="D1131" i="42"/>
  <c r="D567" i="42"/>
  <c r="D569" i="42"/>
  <c r="D1130" i="42"/>
  <c r="D550" i="42"/>
  <c r="D591" i="42"/>
  <c r="D15" i="42"/>
  <c r="D14" i="42"/>
  <c r="D37" i="42"/>
  <c r="D39" i="42"/>
  <c r="B797" i="39"/>
  <c r="B779" i="39"/>
  <c r="D797" i="39"/>
  <c r="B796" i="39"/>
  <c r="D796" i="39"/>
  <c r="B776" i="39"/>
  <c r="B763" i="39"/>
  <c r="D776" i="39"/>
  <c r="B775" i="39"/>
  <c r="D775" i="39"/>
  <c r="B760" i="39"/>
  <c r="B748" i="39"/>
  <c r="D760" i="39"/>
  <c r="B759" i="39"/>
  <c r="D759" i="39"/>
  <c r="B758" i="39"/>
  <c r="D758" i="39"/>
  <c r="B745" i="39"/>
  <c r="B735" i="39"/>
  <c r="D745" i="39"/>
  <c r="B744" i="39"/>
  <c r="D744" i="39"/>
  <c r="B732" i="39"/>
  <c r="B700" i="39"/>
  <c r="D732" i="39"/>
  <c r="B731" i="39"/>
  <c r="D731" i="39"/>
  <c r="B697" i="39"/>
  <c r="B688" i="39"/>
  <c r="D697" i="39"/>
  <c r="B696" i="39"/>
  <c r="D696" i="39"/>
  <c r="B685" i="39"/>
  <c r="B653" i="39"/>
  <c r="D685" i="39"/>
  <c r="B650" i="39"/>
  <c r="B641" i="39"/>
  <c r="D650" i="39"/>
  <c r="B649" i="39"/>
  <c r="D649" i="39"/>
  <c r="B638" i="39"/>
  <c r="B628" i="39"/>
  <c r="D638" i="39"/>
  <c r="B637" i="39"/>
  <c r="D637" i="39"/>
  <c r="B636" i="39"/>
  <c r="D636" i="39"/>
  <c r="B625" i="39"/>
  <c r="B615" i="39"/>
  <c r="D625" i="39"/>
  <c r="B624" i="39"/>
  <c r="D624" i="39"/>
  <c r="B623" i="39"/>
  <c r="D623" i="39"/>
  <c r="B612" i="39"/>
  <c r="B602" i="39"/>
  <c r="D612" i="39"/>
  <c r="B611" i="39"/>
  <c r="D611" i="39"/>
  <c r="B610" i="39"/>
  <c r="D610" i="39"/>
  <c r="B599" i="39"/>
  <c r="B588" i="39"/>
  <c r="D599" i="39"/>
  <c r="B598" i="39"/>
  <c r="D598" i="39"/>
  <c r="B597" i="39"/>
  <c r="D597" i="39"/>
  <c r="B596" i="39"/>
  <c r="D596" i="39"/>
  <c r="B585" i="39"/>
  <c r="B577" i="39"/>
  <c r="D585" i="39"/>
  <c r="B584" i="39"/>
  <c r="D584" i="39"/>
  <c r="B574" i="39"/>
  <c r="B548" i="39"/>
  <c r="D574" i="39"/>
  <c r="B573" i="39"/>
  <c r="D573" i="39"/>
  <c r="B502" i="39"/>
  <c r="B528" i="39"/>
  <c r="D528" i="39"/>
  <c r="B529" i="39"/>
  <c r="D529" i="39"/>
  <c r="B499" i="39"/>
  <c r="B487" i="39"/>
  <c r="D499" i="39"/>
  <c r="B497" i="39"/>
  <c r="D497" i="39"/>
  <c r="B498" i="39"/>
  <c r="D498" i="39"/>
  <c r="B483" i="39"/>
  <c r="B474" i="39"/>
  <c r="D483" i="39"/>
  <c r="B484" i="39"/>
  <c r="B471" i="39"/>
  <c r="B470" i="39"/>
  <c r="B433" i="39"/>
  <c r="D470" i="39"/>
  <c r="B430" i="39"/>
  <c r="B429" i="39"/>
  <c r="B421" i="39"/>
  <c r="D429" i="39"/>
  <c r="B428" i="39"/>
  <c r="B418" i="39"/>
  <c r="B407" i="39"/>
  <c r="D418" i="39"/>
  <c r="B417" i="39"/>
  <c r="B416" i="39"/>
  <c r="D417" i="39"/>
  <c r="B404" i="39"/>
  <c r="B403" i="39"/>
  <c r="B402" i="39"/>
  <c r="B393" i="39"/>
  <c r="D402" i="39"/>
  <c r="B390" i="39"/>
  <c r="B389" i="39"/>
  <c r="B388" i="39"/>
  <c r="B381" i="39"/>
  <c r="B378" i="39"/>
  <c r="B377" i="39"/>
  <c r="B370" i="39"/>
  <c r="B367" i="39"/>
  <c r="B366" i="39"/>
  <c r="B359" i="39"/>
  <c r="B356" i="39"/>
  <c r="B355" i="39"/>
  <c r="B348" i="39"/>
  <c r="D389" i="39"/>
  <c r="D430" i="39"/>
  <c r="D484" i="39"/>
  <c r="D388" i="39"/>
  <c r="D428" i="39"/>
  <c r="D471" i="39"/>
  <c r="D416" i="39"/>
  <c r="D356" i="39"/>
  <c r="D366" i="39"/>
  <c r="D378" i="39"/>
  <c r="D377" i="39"/>
  <c r="D367" i="39"/>
  <c r="D355" i="39"/>
  <c r="D390" i="39"/>
  <c r="D403" i="39"/>
  <c r="D404" i="39"/>
  <c r="B298" i="39"/>
  <c r="B297" i="39"/>
  <c r="B287" i="39"/>
  <c r="D298" i="39"/>
  <c r="B275" i="39"/>
  <c r="B283" i="39"/>
  <c r="D283" i="39"/>
  <c r="B284" i="39"/>
  <c r="B272" i="39"/>
  <c r="B271" i="39"/>
  <c r="B251" i="39"/>
  <c r="B246" i="39"/>
  <c r="B235" i="39"/>
  <c r="B247" i="39"/>
  <c r="D247" i="39"/>
  <c r="B248" i="39"/>
  <c r="B184" i="39"/>
  <c r="B177" i="39"/>
  <c r="B148" i="39"/>
  <c r="B162" i="39"/>
  <c r="B159" i="39"/>
  <c r="B160" i="39"/>
  <c r="B161" i="39"/>
  <c r="D161" i="39"/>
  <c r="B145" i="39"/>
  <c r="B144" i="39"/>
  <c r="B135" i="39"/>
  <c r="B132" i="39"/>
  <c r="B131" i="39"/>
  <c r="B120" i="39"/>
  <c r="D131" i="39"/>
  <c r="B109" i="39"/>
  <c r="B106" i="39"/>
  <c r="B105" i="39"/>
  <c r="B97" i="39"/>
  <c r="D105" i="39"/>
  <c r="B94" i="39"/>
  <c r="B93" i="39"/>
  <c r="B82" i="39"/>
  <c r="B79" i="39"/>
  <c r="B78" i="39"/>
  <c r="B69" i="39"/>
  <c r="B66" i="39"/>
  <c r="B65" i="39"/>
  <c r="B56" i="39"/>
  <c r="B41" i="39"/>
  <c r="B40" i="39"/>
  <c r="B33" i="39"/>
  <c r="D40" i="39"/>
  <c r="D144" i="39"/>
  <c r="D159" i="39"/>
  <c r="D184" i="39"/>
  <c r="D246" i="39"/>
  <c r="D284" i="39"/>
  <c r="D297" i="39"/>
  <c r="D145" i="39"/>
  <c r="D162" i="39"/>
  <c r="D272" i="39"/>
  <c r="D93" i="39"/>
  <c r="D132" i="39"/>
  <c r="D248" i="39"/>
  <c r="D271" i="39"/>
  <c r="D65" i="39"/>
  <c r="D41" i="39"/>
  <c r="D66" i="39"/>
  <c r="D78" i="39"/>
  <c r="D160" i="39"/>
  <c r="D79" i="39"/>
  <c r="D94" i="39"/>
  <c r="D106" i="39"/>
  <c r="B30" i="39"/>
  <c r="B29" i="39"/>
  <c r="B28" i="39"/>
  <c r="B249" i="17"/>
  <c r="B239" i="17"/>
  <c r="B18" i="39"/>
  <c r="D30" i="39"/>
  <c r="B15" i="39"/>
  <c r="B14" i="39"/>
  <c r="B13" i="39"/>
  <c r="B1" i="39"/>
  <c r="B532" i="39"/>
  <c r="B545" i="39"/>
  <c r="B544" i="39"/>
  <c r="B232" i="39"/>
  <c r="B231" i="39"/>
  <c r="B217" i="39"/>
  <c r="B216" i="39"/>
  <c r="B215" i="39"/>
  <c r="B203" i="39"/>
  <c r="D215" i="39"/>
  <c r="B220" i="39"/>
  <c r="B330" i="39"/>
  <c r="B318" i="39"/>
  <c r="B329" i="39"/>
  <c r="B315" i="39"/>
  <c r="B314" i="39"/>
  <c r="B313" i="39"/>
  <c r="B301" i="39"/>
  <c r="B333" i="39"/>
  <c r="B345" i="39"/>
  <c r="B344" i="39"/>
  <c r="B200" i="39"/>
  <c r="B199" i="39"/>
  <c r="B187" i="39"/>
  <c r="B174" i="39"/>
  <c r="B165" i="39"/>
  <c r="B53" i="39"/>
  <c r="B44" i="39"/>
  <c r="D544" i="39"/>
  <c r="D13" i="39"/>
  <c r="D545" i="39"/>
  <c r="D14" i="39"/>
  <c r="D15" i="39"/>
  <c r="D29" i="39"/>
  <c r="D28" i="39"/>
  <c r="D217" i="39"/>
  <c r="D216" i="39"/>
  <c r="D231" i="39"/>
  <c r="D232" i="39"/>
  <c r="D314" i="39"/>
  <c r="D329" i="39"/>
  <c r="D315" i="39"/>
  <c r="D344" i="39"/>
  <c r="D345" i="39"/>
  <c r="D330" i="39"/>
  <c r="D174" i="39"/>
  <c r="D313" i="39"/>
  <c r="D200" i="39"/>
  <c r="D199" i="39"/>
  <c r="D53" i="39"/>
  <c r="B1158" i="36"/>
  <c r="B1135" i="36"/>
  <c r="D1158" i="36"/>
  <c r="B1157" i="36"/>
  <c r="D1157" i="36"/>
  <c r="B1156" i="36"/>
  <c r="D1156" i="36"/>
  <c r="B1132" i="36"/>
  <c r="B1109" i="36"/>
  <c r="D1132" i="36"/>
  <c r="B1131" i="36"/>
  <c r="D1131" i="36"/>
  <c r="B1106" i="36"/>
  <c r="B1076" i="36"/>
  <c r="D1106" i="36"/>
  <c r="B1105" i="36"/>
  <c r="D1105" i="36"/>
  <c r="B1073" i="36"/>
  <c r="B1048" i="36"/>
  <c r="D1073" i="36"/>
  <c r="B1072" i="36"/>
  <c r="D1072" i="36"/>
  <c r="B1045" i="36"/>
  <c r="B1023" i="36"/>
  <c r="D1045" i="36"/>
  <c r="B999" i="36"/>
  <c r="B973" i="36"/>
  <c r="D999" i="36"/>
  <c r="B998" i="36"/>
  <c r="D998" i="36"/>
  <c r="B997" i="36"/>
  <c r="D997" i="36"/>
  <c r="B970" i="36"/>
  <c r="B969" i="36"/>
  <c r="B943" i="36"/>
  <c r="B968" i="36"/>
  <c r="B939" i="36"/>
  <c r="B940" i="36"/>
  <c r="B900" i="36"/>
  <c r="D940" i="36"/>
  <c r="D969" i="36"/>
  <c r="D939" i="36"/>
  <c r="D970" i="36"/>
  <c r="D968" i="36"/>
  <c r="B896" i="36"/>
  <c r="B213" i="36"/>
  <c r="B196" i="36"/>
  <c r="B881" i="36"/>
  <c r="B897" i="36"/>
  <c r="B877" i="36"/>
  <c r="B876" i="36"/>
  <c r="B867" i="36"/>
  <c r="D876" i="36"/>
  <c r="B864" i="36"/>
  <c r="B863" i="36"/>
  <c r="B849" i="36"/>
  <c r="B845" i="36"/>
  <c r="B844" i="36"/>
  <c r="B822" i="36"/>
  <c r="B846" i="36"/>
  <c r="D846" i="36"/>
  <c r="B843" i="36"/>
  <c r="D843" i="36"/>
  <c r="B819" i="36"/>
  <c r="B818" i="36"/>
  <c r="B793" i="36"/>
  <c r="B789" i="36"/>
  <c r="B752" i="36"/>
  <c r="B790" i="36"/>
  <c r="B749" i="36"/>
  <c r="B748" i="36"/>
  <c r="B747" i="36"/>
  <c r="B722" i="36"/>
  <c r="B681" i="36"/>
  <c r="B719" i="36"/>
  <c r="B677" i="36"/>
  <c r="B678" i="36"/>
  <c r="B647" i="36"/>
  <c r="B644" i="36"/>
  <c r="B643" i="36"/>
  <c r="B624" i="36"/>
  <c r="D643" i="36"/>
  <c r="B620" i="36"/>
  <c r="B621" i="36"/>
  <c r="B600" i="36"/>
  <c r="B597" i="36"/>
  <c r="B595" i="36"/>
  <c r="B583" i="36"/>
  <c r="B596" i="36"/>
  <c r="B580" i="36"/>
  <c r="B570" i="36"/>
  <c r="B567" i="36"/>
  <c r="B558" i="36"/>
  <c r="B555" i="36"/>
  <c r="B534" i="36"/>
  <c r="B554" i="36"/>
  <c r="B498" i="36"/>
  <c r="B497" i="36"/>
  <c r="D863" i="36"/>
  <c r="D844" i="36"/>
  <c r="D790" i="36"/>
  <c r="D845" i="36"/>
  <c r="D897" i="36"/>
  <c r="D896" i="36"/>
  <c r="D749" i="36"/>
  <c r="D818" i="36"/>
  <c r="D620" i="36"/>
  <c r="D677" i="36"/>
  <c r="D819" i="36"/>
  <c r="D877" i="36"/>
  <c r="D678" i="36"/>
  <c r="D213" i="36"/>
  <c r="D719" i="36"/>
  <c r="D595" i="36"/>
  <c r="D747" i="36"/>
  <c r="D748" i="36"/>
  <c r="D864" i="36"/>
  <c r="D567" i="36"/>
  <c r="D789" i="36"/>
  <c r="D555" i="36"/>
  <c r="D554" i="36"/>
  <c r="D597" i="36"/>
  <c r="D621" i="36"/>
  <c r="D644" i="36"/>
  <c r="D580" i="36"/>
  <c r="D596" i="36"/>
  <c r="B478" i="36"/>
  <c r="D497" i="36"/>
  <c r="B475" i="36"/>
  <c r="B474" i="36"/>
  <c r="B446" i="36"/>
  <c r="B443" i="36"/>
  <c r="B420" i="36"/>
  <c r="B325" i="36"/>
  <c r="B324" i="36"/>
  <c r="B323" i="36"/>
  <c r="B322" i="36"/>
  <c r="B295" i="36"/>
  <c r="B292" i="36"/>
  <c r="B265" i="36"/>
  <c r="B238" i="36"/>
  <c r="B237" i="36"/>
  <c r="B236" i="36"/>
  <c r="B219" i="36"/>
  <c r="B214" i="36"/>
  <c r="D214" i="36"/>
  <c r="B216" i="36"/>
  <c r="D216" i="36"/>
  <c r="B215" i="36"/>
  <c r="D215" i="36"/>
  <c r="B193" i="36"/>
  <c r="B192" i="36"/>
  <c r="B172" i="36"/>
  <c r="B169" i="36"/>
  <c r="B168" i="36"/>
  <c r="B140" i="36"/>
  <c r="B103" i="36"/>
  <c r="B79" i="36"/>
  <c r="B76" i="36"/>
  <c r="B51" i="36"/>
  <c r="D236" i="36"/>
  <c r="D238" i="36"/>
  <c r="D322" i="36"/>
  <c r="D475" i="36"/>
  <c r="D193" i="36"/>
  <c r="D323" i="36"/>
  <c r="D324" i="36"/>
  <c r="D498" i="36"/>
  <c r="D443" i="36"/>
  <c r="D325" i="36"/>
  <c r="D474" i="36"/>
  <c r="D169" i="36"/>
  <c r="D192" i="36"/>
  <c r="D292" i="36"/>
  <c r="D237" i="36"/>
  <c r="D168" i="36"/>
  <c r="D103" i="36"/>
  <c r="D76" i="36"/>
  <c r="B1020" i="36"/>
  <c r="B1019" i="36"/>
  <c r="B397" i="36"/>
  <c r="B417" i="36"/>
  <c r="B416" i="36"/>
  <c r="B1002" i="36"/>
  <c r="B364" i="36"/>
  <c r="B363" i="36"/>
  <c r="B328" i="36"/>
  <c r="B137" i="36"/>
  <c r="B136" i="36"/>
  <c r="B106" i="36"/>
  <c r="B262" i="36"/>
  <c r="B241" i="36"/>
  <c r="B381" i="36"/>
  <c r="B394" i="36"/>
  <c r="B393" i="36"/>
  <c r="B392" i="36"/>
  <c r="B391" i="36"/>
  <c r="B378" i="36"/>
  <c r="B377" i="36"/>
  <c r="B367" i="36"/>
  <c r="B48" i="36"/>
  <c r="B47" i="36"/>
  <c r="B28" i="36"/>
  <c r="B25" i="36"/>
  <c r="D25" i="36"/>
  <c r="B24" i="36"/>
  <c r="D24" i="36"/>
  <c r="B23" i="36"/>
  <c r="B1" i="36"/>
  <c r="D417" i="36"/>
  <c r="D1019" i="36"/>
  <c r="D416" i="36"/>
  <c r="D1020" i="36"/>
  <c r="D363" i="36"/>
  <c r="D364" i="36"/>
  <c r="D136" i="36"/>
  <c r="D137" i="36"/>
  <c r="D262" i="36"/>
  <c r="D392" i="36"/>
  <c r="D393" i="36"/>
  <c r="D391" i="36"/>
  <c r="D394" i="36"/>
  <c r="D377" i="36"/>
  <c r="D378" i="36"/>
  <c r="D47" i="36"/>
  <c r="D48" i="36"/>
  <c r="D23" i="36"/>
  <c r="B261" i="36"/>
  <c r="D261" i="36"/>
  <c r="B501" i="36"/>
  <c r="B531" i="36"/>
  <c r="D531" i="36"/>
  <c r="B518" i="26"/>
  <c r="B502" i="26"/>
  <c r="D518" i="26"/>
  <c r="B517" i="26"/>
  <c r="D517" i="26"/>
  <c r="B516" i="26"/>
  <c r="D516" i="26"/>
  <c r="B499" i="26"/>
  <c r="B487" i="26"/>
  <c r="D499" i="26"/>
  <c r="B484" i="26"/>
  <c r="B471" i="26"/>
  <c r="D484" i="26"/>
  <c r="B483" i="26"/>
  <c r="D483" i="26"/>
  <c r="B482" i="26"/>
  <c r="D482" i="26"/>
  <c r="B467" i="26"/>
  <c r="B456" i="26"/>
  <c r="D467" i="26"/>
  <c r="B418" i="26"/>
  <c r="B431" i="26"/>
  <c r="B432" i="26"/>
  <c r="D432" i="26"/>
  <c r="B415" i="26"/>
  <c r="B403" i="26"/>
  <c r="D415" i="26"/>
  <c r="B400" i="26"/>
  <c r="B399" i="26"/>
  <c r="B384" i="26"/>
  <c r="B381" i="26"/>
  <c r="B380" i="26"/>
  <c r="B379" i="26"/>
  <c r="B367" i="26"/>
  <c r="D381" i="26"/>
  <c r="B363" i="26"/>
  <c r="B362" i="26"/>
  <c r="B361" i="26"/>
  <c r="B347" i="26"/>
  <c r="D362" i="26"/>
  <c r="B270" i="26"/>
  <c r="B269" i="26"/>
  <c r="B268" i="26"/>
  <c r="B255" i="26"/>
  <c r="D269" i="26"/>
  <c r="B252" i="26"/>
  <c r="B251" i="26"/>
  <c r="B250" i="26"/>
  <c r="B223" i="26"/>
  <c r="B201" i="26"/>
  <c r="B200" i="26"/>
  <c r="B199" i="26"/>
  <c r="B185" i="26"/>
  <c r="B158" i="26"/>
  <c r="B157" i="26"/>
  <c r="B143" i="26"/>
  <c r="D431" i="26"/>
  <c r="D399" i="26"/>
  <c r="D400" i="26"/>
  <c r="D363" i="26"/>
  <c r="D379" i="26"/>
  <c r="D361" i="26"/>
  <c r="D380" i="26"/>
  <c r="D200" i="26"/>
  <c r="D250" i="26"/>
  <c r="D270" i="26"/>
  <c r="D251" i="26"/>
  <c r="D268" i="26"/>
  <c r="D252" i="26"/>
  <c r="D201" i="26"/>
  <c r="D199" i="26"/>
  <c r="D158" i="26"/>
  <c r="D157" i="26"/>
  <c r="B112" i="26"/>
  <c r="B111" i="26"/>
  <c r="B110" i="26"/>
  <c r="B95" i="26"/>
  <c r="D111" i="26"/>
  <c r="B92" i="26"/>
  <c r="B91" i="26"/>
  <c r="B67" i="26"/>
  <c r="D92" i="26"/>
  <c r="B64" i="26"/>
  <c r="B49" i="26"/>
  <c r="D64" i="26"/>
  <c r="B63" i="26"/>
  <c r="B62" i="26"/>
  <c r="D63" i="26"/>
  <c r="B46" i="26"/>
  <c r="B45" i="26"/>
  <c r="B44" i="26"/>
  <c r="B43" i="26"/>
  <c r="B28" i="26"/>
  <c r="B25" i="26"/>
  <c r="B24" i="26"/>
  <c r="B1" i="26"/>
  <c r="B452" i="26"/>
  <c r="B435" i="26"/>
  <c r="D452" i="26"/>
  <c r="B453" i="26"/>
  <c r="B320" i="26"/>
  <c r="B299" i="26"/>
  <c r="D320" i="26"/>
  <c r="B319" i="26"/>
  <c r="B318" i="26"/>
  <c r="D318" i="26"/>
  <c r="B296" i="26"/>
  <c r="B273" i="26"/>
  <c r="D296" i="26"/>
  <c r="B295" i="26"/>
  <c r="B294" i="26"/>
  <c r="D294" i="26"/>
  <c r="B344" i="26"/>
  <c r="B343" i="26"/>
  <c r="B342" i="26"/>
  <c r="B341" i="26"/>
  <c r="B323" i="26"/>
  <c r="D46" i="26"/>
  <c r="D24" i="26"/>
  <c r="D44" i="26"/>
  <c r="D91" i="26"/>
  <c r="D43" i="26"/>
  <c r="D453" i="26"/>
  <c r="D25" i="26"/>
  <c r="D45" i="26"/>
  <c r="D112" i="26"/>
  <c r="D62" i="26"/>
  <c r="D110" i="26"/>
  <c r="D319" i="26"/>
  <c r="D295" i="26"/>
  <c r="D342" i="26"/>
  <c r="D343" i="26"/>
  <c r="D344" i="26"/>
  <c r="D341" i="26"/>
  <c r="B115" i="26"/>
  <c r="B140" i="26"/>
  <c r="B139" i="26"/>
  <c r="B182" i="26"/>
  <c r="B181" i="26"/>
  <c r="B180" i="26"/>
  <c r="B179" i="26"/>
  <c r="B161" i="26"/>
  <c r="B220" i="26"/>
  <c r="B219" i="26"/>
  <c r="B204" i="26"/>
  <c r="D139" i="26"/>
  <c r="D140" i="26"/>
  <c r="D219" i="26"/>
  <c r="D180" i="26"/>
  <c r="D181" i="26"/>
  <c r="D182" i="26"/>
  <c r="D220" i="26"/>
  <c r="D179" i="26"/>
  <c r="B1908" i="22"/>
  <c r="B1891" i="22"/>
  <c r="D1908" i="22"/>
  <c r="B1907" i="22"/>
  <c r="D1907" i="22"/>
  <c r="B1044" i="22"/>
  <c r="B1066" i="22"/>
  <c r="D1066" i="22"/>
  <c r="B916" i="22"/>
  <c r="B897" i="22"/>
  <c r="B454" i="22"/>
  <c r="B453" i="22"/>
  <c r="B435" i="22"/>
  <c r="B432" i="22"/>
  <c r="B405" i="22"/>
  <c r="B200" i="22"/>
  <c r="B220" i="22"/>
  <c r="B219" i="22"/>
  <c r="B604" i="22"/>
  <c r="B624" i="22"/>
  <c r="D624" i="22"/>
  <c r="B42" i="22"/>
  <c r="B41" i="22"/>
  <c r="B40" i="22"/>
  <c r="B22" i="22"/>
  <c r="D916" i="22"/>
  <c r="D219" i="22"/>
  <c r="D453" i="22"/>
  <c r="D454" i="22"/>
  <c r="D432" i="22"/>
  <c r="D220" i="22"/>
  <c r="D40" i="22"/>
  <c r="D42" i="22"/>
  <c r="D41" i="22"/>
  <c r="B1842" i="22"/>
  <c r="B1864" i="22"/>
  <c r="B1865" i="22"/>
  <c r="B1866" i="22"/>
  <c r="B1552" i="22"/>
  <c r="B1577" i="22"/>
  <c r="B1580" i="22"/>
  <c r="B1600" i="22"/>
  <c r="B1620" i="22"/>
  <c r="B1596" i="22"/>
  <c r="B1597" i="22"/>
  <c r="B1452" i="22"/>
  <c r="B1451" i="22"/>
  <c r="B1431" i="22"/>
  <c r="B1412" i="22"/>
  <c r="B1396" i="22"/>
  <c r="B1128" i="22"/>
  <c r="B1127" i="22"/>
  <c r="B1102" i="22"/>
  <c r="B795" i="22"/>
  <c r="B775" i="22"/>
  <c r="D1865" i="22"/>
  <c r="D1864" i="22"/>
  <c r="D1866" i="22"/>
  <c r="D1596" i="22"/>
  <c r="D1620" i="22"/>
  <c r="D1577" i="22"/>
  <c r="D1597" i="22"/>
  <c r="D1451" i="22"/>
  <c r="D1452" i="22"/>
  <c r="D1128" i="22"/>
  <c r="D1412" i="22"/>
  <c r="D1127" i="22"/>
  <c r="D795" i="22"/>
  <c r="B669" i="22"/>
  <c r="B650" i="22"/>
  <c r="D669" i="22"/>
  <c r="B647" i="22"/>
  <c r="B627" i="22"/>
  <c r="D647" i="22"/>
  <c r="B601" i="22"/>
  <c r="B576" i="22"/>
  <c r="B965" i="22"/>
  <c r="B943" i="22"/>
  <c r="B940" i="22"/>
  <c r="B919" i="22"/>
  <c r="D965" i="22"/>
  <c r="D601" i="22"/>
  <c r="D940" i="22"/>
  <c r="B1782" i="22"/>
  <c r="B1781" i="22"/>
  <c r="B1756" i="22"/>
  <c r="B1648" i="22"/>
  <c r="B1647" i="22"/>
  <c r="B1646" i="22"/>
  <c r="B1623" i="22"/>
  <c r="B573" i="22"/>
  <c r="B572" i="22"/>
  <c r="B539" i="22"/>
  <c r="B1274" i="22"/>
  <c r="B1273" i="22"/>
  <c r="B1251" i="22"/>
  <c r="B1226" i="22"/>
  <c r="B1225" i="22"/>
  <c r="B1224" i="22"/>
  <c r="B1204" i="22"/>
  <c r="B1201" i="22"/>
  <c r="B1200" i="22"/>
  <c r="B1180" i="22"/>
  <c r="B1177" i="22"/>
  <c r="B1176" i="22"/>
  <c r="B1156" i="22"/>
  <c r="B536" i="22"/>
  <c r="B519" i="22"/>
  <c r="B672" i="22"/>
  <c r="B688" i="22"/>
  <c r="B689" i="22"/>
  <c r="B746" i="22"/>
  <c r="B725" i="22"/>
  <c r="B19" i="22"/>
  <c r="B18" i="22"/>
  <c r="B1" i="22"/>
  <c r="B838" i="22"/>
  <c r="B837" i="22"/>
  <c r="B823" i="22"/>
  <c r="B149" i="22"/>
  <c r="B131" i="22"/>
  <c r="B1549" i="22"/>
  <c r="B1548" i="22"/>
  <c r="B1538" i="22"/>
  <c r="B1524" i="22"/>
  <c r="B1535" i="22"/>
  <c r="B1534" i="22"/>
  <c r="B1355" i="22"/>
  <c r="B1354" i="22"/>
  <c r="B1344" i="22"/>
  <c r="B1341" i="22"/>
  <c r="B1340" i="22"/>
  <c r="B1330" i="22"/>
  <c r="B1753" i="22"/>
  <c r="B1752" i="22"/>
  <c r="B1730" i="22"/>
  <c r="B1304" i="22"/>
  <c r="B1326" i="22"/>
  <c r="B1325" i="22"/>
  <c r="B1327" i="22"/>
  <c r="B1358" i="22"/>
  <c r="B1810" i="22"/>
  <c r="B1839" i="22"/>
  <c r="B1869" i="22"/>
  <c r="B1301" i="22"/>
  <c r="B1300" i="22"/>
  <c r="B1277" i="22"/>
  <c r="B841" i="22"/>
  <c r="B128" i="22"/>
  <c r="B106" i="22"/>
  <c r="B1911" i="22"/>
  <c r="B1933" i="22"/>
  <c r="B1932" i="22"/>
  <c r="B171" i="22"/>
  <c r="B152" i="22"/>
  <c r="B401" i="22"/>
  <c r="B402" i="22"/>
  <c r="B457" i="22"/>
  <c r="B372" i="22"/>
  <c r="B320" i="22"/>
  <c r="B319" i="22"/>
  <c r="B318" i="22"/>
  <c r="B296" i="22"/>
  <c r="B103" i="22"/>
  <c r="B102" i="22"/>
  <c r="B79" i="22"/>
  <c r="B1099" i="22"/>
  <c r="B1098" i="22"/>
  <c r="B1084" i="22"/>
  <c r="B1081" i="22"/>
  <c r="B1080" i="22"/>
  <c r="B1069" i="22"/>
  <c r="B1673" i="22"/>
  <c r="B1672" i="22"/>
  <c r="B1651" i="22"/>
  <c r="B1229" i="22"/>
  <c r="B1248" i="22"/>
  <c r="B1247" i="22"/>
  <c r="B1521" i="22"/>
  <c r="B1501" i="22"/>
  <c r="B501" i="22"/>
  <c r="B500" i="22"/>
  <c r="B479" i="22"/>
  <c r="B323" i="22"/>
  <c r="B347" i="22"/>
  <c r="B346" i="22"/>
  <c r="B345" i="22"/>
  <c r="B344" i="22"/>
  <c r="D1224" i="22"/>
  <c r="D344" i="22"/>
  <c r="D1782" i="22"/>
  <c r="D1781" i="22"/>
  <c r="D1273" i="22"/>
  <c r="D837" i="22"/>
  <c r="D1200" i="22"/>
  <c r="D1648" i="22"/>
  <c r="D1226" i="22"/>
  <c r="D1647" i="22"/>
  <c r="D1646" i="22"/>
  <c r="D18" i="22"/>
  <c r="D572" i="22"/>
  <c r="D746" i="22"/>
  <c r="D688" i="22"/>
  <c r="D1225" i="22"/>
  <c r="D1274" i="22"/>
  <c r="D573" i="22"/>
  <c r="D1176" i="22"/>
  <c r="D1177" i="22"/>
  <c r="D689" i="22"/>
  <c r="D536" i="22"/>
  <c r="D1201" i="22"/>
  <c r="D19" i="22"/>
  <c r="D1534" i="22"/>
  <c r="D838" i="22"/>
  <c r="D103" i="22"/>
  <c r="D1326" i="22"/>
  <c r="D1535" i="22"/>
  <c r="D1327" i="22"/>
  <c r="D1753" i="22"/>
  <c r="D1340" i="22"/>
  <c r="D1549" i="22"/>
  <c r="D149" i="22"/>
  <c r="D1752" i="22"/>
  <c r="D1548" i="22"/>
  <c r="D500" i="22"/>
  <c r="D1354" i="22"/>
  <c r="D1673" i="22"/>
  <c r="D402" i="22"/>
  <c r="D1325" i="22"/>
  <c r="D1341" i="22"/>
  <c r="D1355" i="22"/>
  <c r="D1080" i="22"/>
  <c r="D1301" i="22"/>
  <c r="D1839" i="22"/>
  <c r="D102" i="22"/>
  <c r="D319" i="22"/>
  <c r="D171" i="22"/>
  <c r="D1300" i="22"/>
  <c r="D401" i="22"/>
  <c r="D128" i="22"/>
  <c r="D318" i="22"/>
  <c r="D1933" i="22"/>
  <c r="D1098" i="22"/>
  <c r="D320" i="22"/>
  <c r="D501" i="22"/>
  <c r="D1672" i="22"/>
  <c r="D1081" i="22"/>
  <c r="D1099" i="22"/>
  <c r="D1932" i="22"/>
  <c r="D345" i="22"/>
  <c r="D1248" i="22"/>
  <c r="D346" i="22"/>
  <c r="D1247" i="22"/>
  <c r="D347" i="22"/>
  <c r="D1521" i="22"/>
  <c r="B1041" i="22"/>
  <c r="B1023" i="22"/>
  <c r="B1040" i="22"/>
  <c r="B1700" i="22"/>
  <c r="B1699" i="22"/>
  <c r="B1698" i="22"/>
  <c r="B1676" i="22"/>
  <c r="B369" i="22"/>
  <c r="B368" i="22"/>
  <c r="B350" i="22"/>
  <c r="B722" i="22"/>
  <c r="B721" i="22"/>
  <c r="B710" i="22"/>
  <c r="B1428" i="22"/>
  <c r="B1427" i="22"/>
  <c r="B1415" i="22"/>
  <c r="B76" i="22"/>
  <c r="B75" i="22"/>
  <c r="B45" i="22"/>
  <c r="B476" i="22"/>
  <c r="D476" i="22"/>
  <c r="B770" i="22"/>
  <c r="B772" i="22"/>
  <c r="B771" i="22"/>
  <c r="B749" i="22"/>
  <c r="B1480" i="22"/>
  <c r="B1479" i="22"/>
  <c r="B1455" i="22"/>
  <c r="B707" i="22"/>
  <c r="B692" i="22"/>
  <c r="B1727" i="22"/>
  <c r="B1726" i="22"/>
  <c r="B1703" i="22"/>
  <c r="B894" i="22"/>
  <c r="B893" i="22"/>
  <c r="B892" i="22"/>
  <c r="B891" i="22"/>
  <c r="B890" i="22"/>
  <c r="B863" i="22"/>
  <c r="B197" i="22"/>
  <c r="B196" i="22"/>
  <c r="B174" i="22"/>
  <c r="B820" i="22"/>
  <c r="B798" i="22"/>
  <c r="B516" i="22"/>
  <c r="B504" i="22"/>
  <c r="B261" i="22"/>
  <c r="B278" i="22"/>
  <c r="B277" i="22"/>
  <c r="B293" i="22"/>
  <c r="B292" i="22"/>
  <c r="B291" i="22"/>
  <c r="B281" i="22"/>
  <c r="B258" i="22"/>
  <c r="B257" i="22"/>
  <c r="B245" i="22"/>
  <c r="B999" i="22"/>
  <c r="B998" i="22"/>
  <c r="B997" i="22"/>
  <c r="B968" i="22"/>
  <c r="B1888" i="22"/>
  <c r="B1887" i="22"/>
  <c r="B1807" i="22"/>
  <c r="B1806" i="22"/>
  <c r="B1785" i="22"/>
  <c r="B1498" i="22"/>
  <c r="B1483" i="22"/>
  <c r="B1020" i="22"/>
  <c r="B1002" i="22"/>
  <c r="B1373" i="22"/>
  <c r="B1372" i="22"/>
  <c r="B1153" i="22"/>
  <c r="B1131" i="22"/>
  <c r="B1393" i="22"/>
  <c r="B1392" i="22"/>
  <c r="B1376" i="22"/>
  <c r="D1698" i="22"/>
  <c r="D1040" i="22"/>
  <c r="D1041" i="22"/>
  <c r="D1479" i="22"/>
  <c r="D772" i="22"/>
  <c r="D1427" i="22"/>
  <c r="D1480" i="22"/>
  <c r="D770" i="22"/>
  <c r="D369" i="22"/>
  <c r="D368" i="22"/>
  <c r="D1699" i="22"/>
  <c r="D771" i="22"/>
  <c r="D1428" i="22"/>
  <c r="D721" i="22"/>
  <c r="D1700" i="22"/>
  <c r="D893" i="22"/>
  <c r="D516" i="22"/>
  <c r="D722" i="22"/>
  <c r="D278" i="22"/>
  <c r="D197" i="22"/>
  <c r="D892" i="22"/>
  <c r="D1726" i="22"/>
  <c r="D707" i="22"/>
  <c r="D890" i="22"/>
  <c r="D894" i="22"/>
  <c r="D1727" i="22"/>
  <c r="D292" i="22"/>
  <c r="D277" i="22"/>
  <c r="D196" i="22"/>
  <c r="D891" i="22"/>
  <c r="D257" i="22"/>
  <c r="D820" i="22"/>
  <c r="D998" i="22"/>
  <c r="D258" i="22"/>
  <c r="D293" i="22"/>
  <c r="D291" i="22"/>
  <c r="D999" i="22"/>
  <c r="D997" i="22"/>
  <c r="D1887" i="22"/>
  <c r="D1888" i="22"/>
  <c r="D1020" i="22"/>
  <c r="D1806" i="22"/>
  <c r="D1807" i="22"/>
  <c r="D1498" i="22"/>
  <c r="D1372" i="22"/>
  <c r="D1373" i="22"/>
  <c r="D1393" i="22"/>
  <c r="D1392" i="22"/>
  <c r="D1153" i="22"/>
  <c r="B242" i="22"/>
  <c r="B223" i="22"/>
  <c r="D242" i="22"/>
  <c r="B1004" i="19"/>
  <c r="B991" i="19"/>
  <c r="D1004" i="19"/>
  <c r="B1003" i="19"/>
  <c r="D1003" i="19"/>
  <c r="B750" i="19"/>
  <c r="B736" i="19"/>
  <c r="D750" i="19"/>
  <c r="B749" i="19"/>
  <c r="D749" i="19"/>
  <c r="B748" i="19"/>
  <c r="D748" i="19"/>
  <c r="B747" i="19"/>
  <c r="D747" i="19"/>
  <c r="B644" i="19"/>
  <c r="B632" i="19"/>
  <c r="D644" i="19"/>
  <c r="B643" i="19"/>
  <c r="D643" i="19"/>
  <c r="B316" i="19"/>
  <c r="B305" i="19"/>
  <c r="D316" i="19"/>
  <c r="B317" i="19"/>
  <c r="D317" i="19"/>
  <c r="B148" i="19"/>
  <c r="B137" i="19"/>
  <c r="D148" i="19"/>
  <c r="B149" i="19"/>
  <c r="D149" i="19"/>
  <c r="B437" i="19"/>
  <c r="B424" i="19"/>
  <c r="D437" i="19"/>
  <c r="B436" i="19"/>
  <c r="B435" i="19"/>
  <c r="D435" i="19"/>
  <c r="B830" i="19"/>
  <c r="B829" i="19"/>
  <c r="B815" i="19"/>
  <c r="B74" i="19"/>
  <c r="B73" i="19"/>
  <c r="B72" i="19"/>
  <c r="B61" i="19"/>
  <c r="B134" i="19"/>
  <c r="B133" i="19"/>
  <c r="B121" i="19"/>
  <c r="B942" i="19"/>
  <c r="B941" i="19"/>
  <c r="B929" i="19"/>
  <c r="B956" i="19"/>
  <c r="B955" i="19"/>
  <c r="B945" i="19"/>
  <c r="B1051" i="19"/>
  <c r="B1050" i="19"/>
  <c r="B1040" i="19"/>
  <c r="B768" i="19"/>
  <c r="B767" i="19"/>
  <c r="B753" i="19"/>
  <c r="B812" i="19"/>
  <c r="B811" i="19"/>
  <c r="B810" i="19"/>
  <c r="B800" i="19"/>
  <c r="B733" i="19"/>
  <c r="B732" i="19"/>
  <c r="B731" i="19"/>
  <c r="B721" i="19"/>
  <c r="B18" i="19"/>
  <c r="B29" i="19"/>
  <c r="B28" i="19"/>
  <c r="B58" i="19"/>
  <c r="B57" i="19"/>
  <c r="B46" i="19"/>
  <c r="B272" i="19"/>
  <c r="B271" i="19"/>
  <c r="B273" i="19"/>
  <c r="B261" i="19"/>
  <c r="B199" i="19"/>
  <c r="B198" i="19"/>
  <c r="B197" i="19"/>
  <c r="B187" i="19"/>
  <c r="B118" i="19"/>
  <c r="B117" i="19"/>
  <c r="B116" i="19"/>
  <c r="B106" i="19"/>
  <c r="B988" i="19"/>
  <c r="B975" i="19"/>
  <c r="B863" i="19"/>
  <c r="B850" i="19"/>
  <c r="B718" i="19"/>
  <c r="B704" i="19"/>
  <c r="B390" i="19"/>
  <c r="B389" i="19"/>
  <c r="B378" i="19"/>
  <c r="B554" i="19"/>
  <c r="B553" i="19"/>
  <c r="B542" i="19"/>
  <c r="B893" i="19"/>
  <c r="B892" i="19"/>
  <c r="B891" i="19"/>
  <c r="B880" i="19"/>
  <c r="B539" i="19"/>
  <c r="B538" i="19"/>
  <c r="B537" i="19"/>
  <c r="B525" i="19"/>
  <c r="B972" i="19"/>
  <c r="B971" i="19"/>
  <c r="B959" i="19"/>
  <c r="B505" i="19"/>
  <c r="B504" i="19"/>
  <c r="B490" i="19"/>
  <c r="B686" i="19"/>
  <c r="B685" i="19"/>
  <c r="B662" i="19"/>
  <c r="B659" i="19"/>
  <c r="B658" i="19"/>
  <c r="B647" i="19"/>
  <c r="B421" i="19"/>
  <c r="B420" i="19"/>
  <c r="B408" i="19"/>
  <c r="D73" i="19"/>
  <c r="D830" i="19"/>
  <c r="D829" i="19"/>
  <c r="D436" i="19"/>
  <c r="D134" i="19"/>
  <c r="D74" i="19"/>
  <c r="D72" i="19"/>
  <c r="D133" i="19"/>
  <c r="D941" i="19"/>
  <c r="D942" i="19"/>
  <c r="D1050" i="19"/>
  <c r="D733" i="19"/>
  <c r="D955" i="19"/>
  <c r="D28" i="19"/>
  <c r="D731" i="19"/>
  <c r="D1051" i="19"/>
  <c r="D956" i="19"/>
  <c r="D732" i="19"/>
  <c r="D767" i="19"/>
  <c r="D810" i="19"/>
  <c r="D57" i="19"/>
  <c r="D811" i="19"/>
  <c r="D272" i="19"/>
  <c r="D812" i="19"/>
  <c r="D768" i="19"/>
  <c r="D863" i="19"/>
  <c r="D273" i="19"/>
  <c r="D117" i="19"/>
  <c r="D271" i="19"/>
  <c r="D29" i="19"/>
  <c r="D116" i="19"/>
  <c r="D58" i="19"/>
  <c r="D118" i="19"/>
  <c r="D197" i="19"/>
  <c r="D718" i="19"/>
  <c r="D988" i="19"/>
  <c r="D198" i="19"/>
  <c r="D199" i="19"/>
  <c r="D389" i="19"/>
  <c r="D390" i="19"/>
  <c r="D971" i="19"/>
  <c r="D504" i="19"/>
  <c r="D538" i="19"/>
  <c r="D892" i="19"/>
  <c r="D554" i="19"/>
  <c r="D553" i="19"/>
  <c r="D539" i="19"/>
  <c r="D893" i="19"/>
  <c r="D685" i="19"/>
  <c r="D972" i="19"/>
  <c r="D505" i="19"/>
  <c r="D537" i="19"/>
  <c r="D891" i="19"/>
  <c r="D658" i="19"/>
  <c r="D686" i="19"/>
  <c r="D659" i="19"/>
  <c r="D420" i="19"/>
  <c r="D421" i="19"/>
  <c r="B487" i="19"/>
  <c r="B486" i="19"/>
  <c r="B485" i="19"/>
  <c r="B472" i="19"/>
  <c r="B469" i="19"/>
  <c r="B468" i="19"/>
  <c r="B455" i="19"/>
  <c r="B452" i="19"/>
  <c r="B451" i="19"/>
  <c r="B450" i="19"/>
  <c r="B440" i="19"/>
  <c r="B345" i="19"/>
  <c r="B344" i="19"/>
  <c r="B334" i="19"/>
  <c r="B629" i="19"/>
  <c r="B628" i="19"/>
  <c r="B616" i="19"/>
  <c r="B359" i="19"/>
  <c r="B358" i="19"/>
  <c r="B348" i="19"/>
  <c r="B331" i="19"/>
  <c r="B330" i="19"/>
  <c r="B320" i="19"/>
  <c r="B584" i="19"/>
  <c r="B583" i="19"/>
  <c r="B582" i="19"/>
  <c r="B571" i="19"/>
  <c r="B90" i="19"/>
  <c r="B89" i="19"/>
  <c r="B77" i="19"/>
  <c r="B88" i="19"/>
  <c r="B909" i="19"/>
  <c r="B908" i="19"/>
  <c r="B907" i="19"/>
  <c r="B896" i="19"/>
  <c r="B302" i="19"/>
  <c r="B301" i="19"/>
  <c r="B291" i="19"/>
  <c r="B288" i="19"/>
  <c r="B287" i="19"/>
  <c r="B276" i="19"/>
  <c r="B926" i="19"/>
  <c r="B925" i="19"/>
  <c r="B924" i="19"/>
  <c r="B923" i="19"/>
  <c r="B912" i="19"/>
  <c r="D345" i="19"/>
  <c r="D486" i="19"/>
  <c r="D468" i="19"/>
  <c r="D451" i="19"/>
  <c r="D469" i="19"/>
  <c r="D487" i="19"/>
  <c r="D330" i="19"/>
  <c r="D450" i="19"/>
  <c r="D344" i="19"/>
  <c r="D485" i="19"/>
  <c r="D584" i="19"/>
  <c r="D452" i="19"/>
  <c r="D628" i="19"/>
  <c r="D583" i="19"/>
  <c r="D629" i="19"/>
  <c r="D89" i="19"/>
  <c r="D331" i="19"/>
  <c r="D88" i="19"/>
  <c r="D582" i="19"/>
  <c r="D908" i="19"/>
  <c r="D359" i="19"/>
  <c r="D358" i="19"/>
  <c r="D909" i="19"/>
  <c r="D924" i="19"/>
  <c r="D302" i="19"/>
  <c r="D301" i="19"/>
  <c r="D925" i="19"/>
  <c r="D907" i="19"/>
  <c r="D90" i="19"/>
  <c r="D287" i="19"/>
  <c r="D288" i="19"/>
  <c r="D926" i="19"/>
  <c r="D923" i="19"/>
  <c r="B242" i="19"/>
  <c r="B241" i="19"/>
  <c r="B231" i="19"/>
  <c r="B213" i="19"/>
  <c r="B212" i="19"/>
  <c r="B211" i="19"/>
  <c r="B202" i="19"/>
  <c r="B184" i="19"/>
  <c r="B183" i="19"/>
  <c r="B182" i="19"/>
  <c r="B166" i="19"/>
  <c r="B587" i="19"/>
  <c r="B600" i="19"/>
  <c r="B599" i="19"/>
  <c r="B797" i="19"/>
  <c r="B796" i="19"/>
  <c r="B786" i="19"/>
  <c r="B228" i="19"/>
  <c r="B227" i="19"/>
  <c r="B226" i="19"/>
  <c r="B216" i="19"/>
  <c r="B103" i="19"/>
  <c r="B102" i="19"/>
  <c r="B93" i="19"/>
  <c r="B43" i="19"/>
  <c r="B42" i="19"/>
  <c r="B41" i="19"/>
  <c r="B32" i="19"/>
  <c r="B1037" i="19"/>
  <c r="B1036" i="19"/>
  <c r="B1035" i="19"/>
  <c r="B1023" i="19"/>
  <c r="B1066" i="19"/>
  <c r="B1065" i="19"/>
  <c r="B1064" i="19"/>
  <c r="B1020" i="19"/>
  <c r="B1019" i="19"/>
  <c r="B1018" i="19"/>
  <c r="B1007" i="19"/>
  <c r="D213" i="19"/>
  <c r="D183" i="19"/>
  <c r="D211" i="19"/>
  <c r="D241" i="19"/>
  <c r="D242" i="19"/>
  <c r="D212" i="19"/>
  <c r="D1036" i="19"/>
  <c r="D184" i="19"/>
  <c r="D182" i="19"/>
  <c r="D599" i="19"/>
  <c r="D43" i="19"/>
  <c r="D226" i="19"/>
  <c r="D600" i="19"/>
  <c r="D796" i="19"/>
  <c r="D1020" i="19"/>
  <c r="D41" i="19"/>
  <c r="D102" i="19"/>
  <c r="D797" i="19"/>
  <c r="D42" i="19"/>
  <c r="D103" i="19"/>
  <c r="D228" i="19"/>
  <c r="D1018" i="19"/>
  <c r="D1037" i="19"/>
  <c r="D227" i="19"/>
  <c r="D1019" i="19"/>
  <c r="D1035" i="19"/>
  <c r="B847" i="19"/>
  <c r="B846" i="19"/>
  <c r="B833" i="19"/>
  <c r="B701" i="19"/>
  <c r="B700" i="19"/>
  <c r="B689" i="19"/>
  <c r="B1054" i="19"/>
  <c r="B771" i="19"/>
  <c r="B783" i="19"/>
  <c r="B782" i="19"/>
  <c r="B375" i="19"/>
  <c r="B374" i="19"/>
  <c r="B362" i="19"/>
  <c r="B568" i="19"/>
  <c r="B567" i="19"/>
  <c r="B557" i="19"/>
  <c r="B522" i="19"/>
  <c r="B521" i="19"/>
  <c r="B520" i="19"/>
  <c r="B508" i="19"/>
  <c r="B405" i="19"/>
  <c r="B404" i="19"/>
  <c r="B403" i="19"/>
  <c r="B393" i="19"/>
  <c r="B163" i="19"/>
  <c r="B162" i="19"/>
  <c r="B161" i="19"/>
  <c r="B152" i="19"/>
  <c r="B613" i="19"/>
  <c r="B603" i="19"/>
  <c r="B877" i="19"/>
  <c r="B876" i="19"/>
  <c r="B866" i="19"/>
  <c r="B258" i="19"/>
  <c r="B257" i="19"/>
  <c r="B245" i="19"/>
  <c r="B15" i="19"/>
  <c r="B14" i="19"/>
  <c r="B1" i="19"/>
  <c r="D700" i="19"/>
  <c r="D846" i="19"/>
  <c r="D701" i="19"/>
  <c r="D847" i="19"/>
  <c r="D1064" i="19"/>
  <c r="D1065" i="19"/>
  <c r="D1066" i="19"/>
  <c r="D782" i="19"/>
  <c r="D783" i="19"/>
  <c r="D374" i="19"/>
  <c r="D375" i="19"/>
  <c r="D567" i="19"/>
  <c r="D568" i="19"/>
  <c r="D405" i="19"/>
  <c r="D522" i="19"/>
  <c r="D162" i="19"/>
  <c r="D403" i="19"/>
  <c r="D521" i="19"/>
  <c r="D876" i="19"/>
  <c r="D520" i="19"/>
  <c r="D404" i="19"/>
  <c r="D877" i="19"/>
  <c r="D163" i="19"/>
  <c r="D161" i="19"/>
  <c r="D258" i="19"/>
  <c r="D257" i="19"/>
  <c r="D613" i="19"/>
  <c r="D14" i="19"/>
  <c r="D15" i="19"/>
  <c r="B1058" i="18"/>
  <c r="B1045" i="18"/>
  <c r="D1058" i="18"/>
  <c r="B1057" i="18"/>
  <c r="D1057" i="18"/>
  <c r="B1056" i="18"/>
  <c r="B1042" i="18"/>
  <c r="B1041" i="18"/>
  <c r="B1031" i="18"/>
  <c r="B1100" i="18"/>
  <c r="B1099" i="18"/>
  <c r="B1084" i="18"/>
  <c r="B1061" i="18"/>
  <c r="B1081" i="18"/>
  <c r="B1080" i="18"/>
  <c r="B1028" i="18"/>
  <c r="B1027" i="18"/>
  <c r="B1026" i="18"/>
  <c r="B1009" i="18"/>
  <c r="B1006" i="18"/>
  <c r="B1005" i="18"/>
  <c r="B1004" i="18"/>
  <c r="B994" i="18"/>
  <c r="B991" i="18"/>
  <c r="B990" i="18"/>
  <c r="B989" i="18"/>
  <c r="B978" i="18"/>
  <c r="B975" i="18"/>
  <c r="B974" i="18"/>
  <c r="B973" i="18"/>
  <c r="B943" i="18"/>
  <c r="B939" i="18"/>
  <c r="B940" i="18"/>
  <c r="B938" i="18"/>
  <c r="B928" i="18"/>
  <c r="B914" i="18"/>
  <c r="B925" i="18"/>
  <c r="B924" i="18"/>
  <c r="B911" i="18"/>
  <c r="B910" i="18"/>
  <c r="B892" i="18"/>
  <c r="B869" i="18"/>
  <c r="B889" i="18"/>
  <c r="B888" i="18"/>
  <c r="B866" i="18"/>
  <c r="B860" i="18"/>
  <c r="B857" i="18"/>
  <c r="B856" i="18"/>
  <c r="B855" i="18"/>
  <c r="B845" i="18"/>
  <c r="B842" i="18"/>
  <c r="B841" i="18"/>
  <c r="B821" i="18"/>
  <c r="B818" i="18"/>
  <c r="B817" i="18"/>
  <c r="B796" i="18"/>
  <c r="B793" i="18"/>
  <c r="B792" i="18"/>
  <c r="B763" i="18"/>
  <c r="B760" i="18"/>
  <c r="B759" i="18"/>
  <c r="B735" i="18"/>
  <c r="B732" i="18"/>
  <c r="B709" i="18"/>
  <c r="D974" i="18"/>
  <c r="D1099" i="18"/>
  <c r="D1081" i="18"/>
  <c r="D1041" i="18"/>
  <c r="D1100" i="18"/>
  <c r="D1042" i="18"/>
  <c r="D1026" i="18"/>
  <c r="D1006" i="18"/>
  <c r="D1028" i="18"/>
  <c r="D1056" i="18"/>
  <c r="D990" i="18"/>
  <c r="D1080" i="18"/>
  <c r="D1027" i="18"/>
  <c r="D989" i="18"/>
  <c r="D1004" i="18"/>
  <c r="D991" i="18"/>
  <c r="D1005" i="18"/>
  <c r="D889" i="18"/>
  <c r="D938" i="18"/>
  <c r="D975" i="18"/>
  <c r="D973" i="18"/>
  <c r="D940" i="18"/>
  <c r="D841" i="18"/>
  <c r="D939" i="18"/>
  <c r="D924" i="18"/>
  <c r="D925" i="18"/>
  <c r="D910" i="18"/>
  <c r="D792" i="18"/>
  <c r="D857" i="18"/>
  <c r="D911" i="18"/>
  <c r="D855" i="18"/>
  <c r="D866" i="18"/>
  <c r="D856" i="18"/>
  <c r="D888" i="18"/>
  <c r="D842" i="18"/>
  <c r="D817" i="18"/>
  <c r="D759" i="18"/>
  <c r="D793" i="18"/>
  <c r="D818" i="18"/>
  <c r="D732" i="18"/>
  <c r="D760" i="18"/>
  <c r="B677" i="18"/>
  <c r="B676" i="18"/>
  <c r="B675" i="18"/>
  <c r="B664" i="18"/>
  <c r="B706" i="18"/>
  <c r="B705" i="18"/>
  <c r="B680" i="18"/>
  <c r="B659" i="18"/>
  <c r="B660" i="18"/>
  <c r="B661" i="18"/>
  <c r="B634" i="18"/>
  <c r="B631" i="18"/>
  <c r="B630" i="18"/>
  <c r="B608" i="18"/>
  <c r="B605" i="18"/>
  <c r="B604" i="18"/>
  <c r="B587" i="18"/>
  <c r="B584" i="18"/>
  <c r="B583" i="18"/>
  <c r="B559" i="18"/>
  <c r="B556" i="18"/>
  <c r="B534" i="18"/>
  <c r="B531" i="18"/>
  <c r="B530" i="18"/>
  <c r="B529" i="18"/>
  <c r="B507" i="18"/>
  <c r="B435" i="18"/>
  <c r="B434" i="18"/>
  <c r="B433" i="18"/>
  <c r="B410" i="18"/>
  <c r="B407" i="18"/>
  <c r="B406" i="18"/>
  <c r="B385" i="18"/>
  <c r="D675" i="18"/>
  <c r="D605" i="18"/>
  <c r="D706" i="18"/>
  <c r="D705" i="18"/>
  <c r="D676" i="18"/>
  <c r="D677" i="18"/>
  <c r="D660" i="18"/>
  <c r="D661" i="18"/>
  <c r="D604" i="18"/>
  <c r="D631" i="18"/>
  <c r="D659" i="18"/>
  <c r="D630" i="18"/>
  <c r="D531" i="18"/>
  <c r="D583" i="18"/>
  <c r="D584" i="18"/>
  <c r="D556" i="18"/>
  <c r="D529" i="18"/>
  <c r="D530" i="18"/>
  <c r="D433" i="18"/>
  <c r="D406" i="18"/>
  <c r="D434" i="18"/>
  <c r="D435" i="18"/>
  <c r="D407" i="18"/>
  <c r="B343" i="18"/>
  <c r="B342" i="18"/>
  <c r="B341" i="18"/>
  <c r="B340" i="18"/>
  <c r="B339" i="18"/>
  <c r="B308" i="18"/>
  <c r="D340" i="18"/>
  <c r="D341" i="18"/>
  <c r="D342" i="18"/>
  <c r="D343" i="18"/>
  <c r="D339" i="18"/>
  <c r="B305" i="18"/>
  <c r="B304" i="18"/>
  <c r="B303" i="18"/>
  <c r="B294" i="18"/>
  <c r="B291" i="18"/>
  <c r="B290" i="18"/>
  <c r="B289" i="18"/>
  <c r="B279" i="18"/>
  <c r="B265" i="18"/>
  <c r="B276" i="18"/>
  <c r="B275" i="18"/>
  <c r="B274" i="18"/>
  <c r="B262" i="18"/>
  <c r="B261" i="18"/>
  <c r="B252" i="18"/>
  <c r="B249" i="18"/>
  <c r="B241" i="18"/>
  <c r="B223" i="18"/>
  <c r="B206" i="18"/>
  <c r="B237" i="18"/>
  <c r="B236" i="18"/>
  <c r="B238" i="18"/>
  <c r="B226" i="18"/>
  <c r="B203" i="18"/>
  <c r="B183" i="18"/>
  <c r="B180" i="18"/>
  <c r="B179" i="18"/>
  <c r="B148" i="18"/>
  <c r="B145" i="18"/>
  <c r="B144" i="18"/>
  <c r="B118" i="18"/>
  <c r="B115" i="18"/>
  <c r="B114" i="18"/>
  <c r="B108" i="18"/>
  <c r="B105" i="18"/>
  <c r="B103" i="18"/>
  <c r="B104" i="18"/>
  <c r="B102" i="18"/>
  <c r="B94" i="18"/>
  <c r="B91" i="18"/>
  <c r="B90" i="18"/>
  <c r="B89" i="18"/>
  <c r="B82" i="18"/>
  <c r="B79" i="18"/>
  <c r="B78" i="18"/>
  <c r="B77" i="18"/>
  <c r="B71" i="18"/>
  <c r="B68" i="18"/>
  <c r="B67" i="18"/>
  <c r="B66" i="18"/>
  <c r="B59" i="18"/>
  <c r="D261" i="18"/>
  <c r="D303" i="18"/>
  <c r="D304" i="18"/>
  <c r="D291" i="18"/>
  <c r="D305" i="18"/>
  <c r="D249" i="18"/>
  <c r="D275" i="18"/>
  <c r="D276" i="18"/>
  <c r="D203" i="18"/>
  <c r="D236" i="18"/>
  <c r="D274" i="18"/>
  <c r="D289" i="18"/>
  <c r="D290" i="18"/>
  <c r="D223" i="18"/>
  <c r="D262" i="18"/>
  <c r="D238" i="18"/>
  <c r="D68" i="18"/>
  <c r="D79" i="18"/>
  <c r="D103" i="18"/>
  <c r="D237" i="18"/>
  <c r="D144" i="18"/>
  <c r="D180" i="18"/>
  <c r="D67" i="18"/>
  <c r="D78" i="18"/>
  <c r="D104" i="18"/>
  <c r="D145" i="18"/>
  <c r="D114" i="18"/>
  <c r="D179" i="18"/>
  <c r="D105" i="18"/>
  <c r="D115" i="18"/>
  <c r="D102" i="18"/>
  <c r="D89" i="18"/>
  <c r="D90" i="18"/>
  <c r="D77" i="18"/>
  <c r="D91" i="18"/>
  <c r="D66" i="18"/>
  <c r="B56" i="18"/>
  <c r="B50" i="18"/>
  <c r="B38" i="18"/>
  <c r="B47" i="18"/>
  <c r="B46" i="18"/>
  <c r="B45" i="18"/>
  <c r="B26" i="18"/>
  <c r="B33" i="18"/>
  <c r="B34" i="18"/>
  <c r="B35" i="18"/>
  <c r="B23" i="18"/>
  <c r="B22" i="18"/>
  <c r="B21" i="18"/>
  <c r="B15" i="18"/>
  <c r="B12" i="18"/>
  <c r="B11" i="18"/>
  <c r="B1" i="18"/>
  <c r="B504" i="18"/>
  <c r="B503" i="18"/>
  <c r="B502" i="18"/>
  <c r="B470" i="18"/>
  <c r="B467" i="18"/>
  <c r="B466" i="18"/>
  <c r="B438" i="18"/>
  <c r="B382" i="18"/>
  <c r="B381" i="18"/>
  <c r="B346" i="18"/>
  <c r="D11" i="18"/>
  <c r="D12" i="18"/>
  <c r="D504" i="18"/>
  <c r="D23" i="18"/>
  <c r="D22" i="18"/>
  <c r="D56" i="18"/>
  <c r="D381" i="18"/>
  <c r="D45" i="18"/>
  <c r="D503" i="18"/>
  <c r="D46" i="18"/>
  <c r="D47" i="18"/>
  <c r="D502" i="18"/>
  <c r="D21" i="18"/>
  <c r="D35" i="18"/>
  <c r="D34" i="18"/>
  <c r="D466" i="18"/>
  <c r="D33" i="18"/>
  <c r="D467" i="18"/>
  <c r="D382" i="18"/>
  <c r="B1372" i="17"/>
  <c r="B1346" i="17"/>
  <c r="D1372" i="17"/>
  <c r="B1126" i="17"/>
  <c r="B1125" i="17"/>
  <c r="B1124" i="17"/>
  <c r="B1103" i="17"/>
  <c r="B1291" i="17"/>
  <c r="B1322" i="17"/>
  <c r="B1323" i="17"/>
  <c r="B1288" i="17"/>
  <c r="B1287" i="17"/>
  <c r="B1261" i="17"/>
  <c r="B1258" i="17"/>
  <c r="B1257" i="17"/>
  <c r="B1228" i="17"/>
  <c r="B1196" i="17"/>
  <c r="B1225" i="17"/>
  <c r="B1224" i="17"/>
  <c r="B1223" i="17"/>
  <c r="B1193" i="17"/>
  <c r="B1192" i="17"/>
  <c r="B1191" i="17"/>
  <c r="B1162" i="17"/>
  <c r="B1159" i="17"/>
  <c r="B1158" i="17"/>
  <c r="B1157" i="17"/>
  <c r="B1156" i="17"/>
  <c r="B1129" i="17"/>
  <c r="B1100" i="17"/>
  <c r="B1087" i="17"/>
  <c r="B1084" i="17"/>
  <c r="B1083" i="17"/>
  <c r="B1054" i="17"/>
  <c r="B1051" i="17"/>
  <c r="B1050" i="17"/>
  <c r="B1013" i="17"/>
  <c r="B1010" i="17"/>
  <c r="B1009" i="17"/>
  <c r="B984" i="17"/>
  <c r="B981" i="17"/>
  <c r="B980" i="17"/>
  <c r="B957" i="17"/>
  <c r="B954" i="17"/>
  <c r="B926" i="17"/>
  <c r="B923" i="17"/>
  <c r="B922" i="17"/>
  <c r="B897" i="17"/>
  <c r="B894" i="17"/>
  <c r="B893" i="17"/>
  <c r="B865" i="17"/>
  <c r="D1322" i="17"/>
  <c r="D1125" i="17"/>
  <c r="D1126" i="17"/>
  <c r="D1323" i="17"/>
  <c r="D1124" i="17"/>
  <c r="D1287" i="17"/>
  <c r="D1224" i="17"/>
  <c r="D1257" i="17"/>
  <c r="D1288" i="17"/>
  <c r="D1223" i="17"/>
  <c r="D1225" i="17"/>
  <c r="D1258" i="17"/>
  <c r="D1191" i="17"/>
  <c r="D1192" i="17"/>
  <c r="D1193" i="17"/>
  <c r="D1156" i="17"/>
  <c r="D1157" i="17"/>
  <c r="D1158" i="17"/>
  <c r="D1083" i="17"/>
  <c r="D1159" i="17"/>
  <c r="D1009" i="17"/>
  <c r="D893" i="17"/>
  <c r="D1100" i="17"/>
  <c r="D980" i="17"/>
  <c r="D981" i="17"/>
  <c r="D1084" i="17"/>
  <c r="D1050" i="17"/>
  <c r="D894" i="17"/>
  <c r="D923" i="17"/>
  <c r="D1010" i="17"/>
  <c r="D1051" i="17"/>
  <c r="D954" i="17"/>
  <c r="D922" i="17"/>
  <c r="B862" i="17"/>
  <c r="B861" i="17"/>
  <c r="B847" i="17"/>
  <c r="B814" i="17"/>
  <c r="B813" i="17"/>
  <c r="B815" i="17"/>
  <c r="B784" i="17"/>
  <c r="B844" i="17"/>
  <c r="B843" i="17"/>
  <c r="B818" i="17"/>
  <c r="B781" i="17"/>
  <c r="B751" i="17"/>
  <c r="B747" i="17"/>
  <c r="B746" i="17"/>
  <c r="B748" i="17"/>
  <c r="B721" i="17"/>
  <c r="B718" i="17"/>
  <c r="B717" i="17"/>
  <c r="B701" i="17"/>
  <c r="B698" i="17"/>
  <c r="B697" i="17"/>
  <c r="B686" i="17"/>
  <c r="B683" i="17"/>
  <c r="B682" i="17"/>
  <c r="B672" i="17"/>
  <c r="B669" i="17"/>
  <c r="B668" i="17"/>
  <c r="B656" i="17"/>
  <c r="B626" i="17"/>
  <c r="B600" i="17"/>
  <c r="B568" i="17"/>
  <c r="B597" i="17"/>
  <c r="B565" i="17"/>
  <c r="B564" i="17"/>
  <c r="B545" i="17"/>
  <c r="B525" i="17"/>
  <c r="B524" i="17"/>
  <c r="B509" i="17"/>
  <c r="B487" i="17"/>
  <c r="B486" i="17"/>
  <c r="B460" i="17"/>
  <c r="B457" i="17"/>
  <c r="B439" i="17"/>
  <c r="B436" i="17"/>
  <c r="B413" i="17"/>
  <c r="B435" i="17"/>
  <c r="B385" i="17"/>
  <c r="B384" i="17"/>
  <c r="B360" i="17"/>
  <c r="B357" i="17"/>
  <c r="B356" i="17"/>
  <c r="B332" i="17"/>
  <c r="B329" i="17"/>
  <c r="B310" i="17"/>
  <c r="B272" i="17"/>
  <c r="B307" i="17"/>
  <c r="B306" i="17"/>
  <c r="D861" i="17"/>
  <c r="D862" i="17"/>
  <c r="D813" i="17"/>
  <c r="D781" i="17"/>
  <c r="D844" i="17"/>
  <c r="D843" i="17"/>
  <c r="D815" i="17"/>
  <c r="D814" i="17"/>
  <c r="D524" i="17"/>
  <c r="D748" i="17"/>
  <c r="D746" i="17"/>
  <c r="D747" i="17"/>
  <c r="D487" i="17"/>
  <c r="D597" i="17"/>
  <c r="D669" i="17"/>
  <c r="D682" i="17"/>
  <c r="D668" i="17"/>
  <c r="D717" i="17"/>
  <c r="D718" i="17"/>
  <c r="D697" i="17"/>
  <c r="D683" i="17"/>
  <c r="D698" i="17"/>
  <c r="D436" i="17"/>
  <c r="D486" i="17"/>
  <c r="D564" i="17"/>
  <c r="D525" i="17"/>
  <c r="D565" i="17"/>
  <c r="D307" i="17"/>
  <c r="D457" i="17"/>
  <c r="D435" i="17"/>
  <c r="D384" i="17"/>
  <c r="D385" i="17"/>
  <c r="D357" i="17"/>
  <c r="D356" i="17"/>
  <c r="D306" i="17"/>
  <c r="D329" i="17"/>
  <c r="B269" i="17"/>
  <c r="B268" i="17"/>
  <c r="B267" i="17"/>
  <c r="B266" i="17"/>
  <c r="B252" i="17"/>
  <c r="B193" i="17"/>
  <c r="B162" i="17"/>
  <c r="B159" i="17"/>
  <c r="B158" i="17"/>
  <c r="B146" i="17"/>
  <c r="B143" i="17"/>
  <c r="B142" i="17"/>
  <c r="B141" i="17"/>
  <c r="B123" i="17"/>
  <c r="B120" i="17"/>
  <c r="B119" i="17"/>
  <c r="B118" i="17"/>
  <c r="B92" i="17"/>
  <c r="D120" i="17"/>
  <c r="D267" i="17"/>
  <c r="D119" i="17"/>
  <c r="D266" i="17"/>
  <c r="D268" i="17"/>
  <c r="D269" i="17"/>
  <c r="D159" i="17"/>
  <c r="D193" i="17"/>
  <c r="D118" i="17"/>
  <c r="D158" i="17"/>
  <c r="D142" i="17"/>
  <c r="D141" i="17"/>
  <c r="D143" i="17"/>
  <c r="B89" i="17"/>
  <c r="B88" i="17"/>
  <c r="B87" i="17"/>
  <c r="B59" i="17"/>
  <c r="B56" i="17"/>
  <c r="B55" i="17"/>
  <c r="B26" i="17"/>
  <c r="B410" i="17"/>
  <c r="B409" i="17"/>
  <c r="B408" i="17"/>
  <c r="B388" i="17"/>
  <c r="B542" i="17"/>
  <c r="B541" i="17"/>
  <c r="B528" i="17"/>
  <c r="B505" i="17"/>
  <c r="B506" i="17"/>
  <c r="B490" i="17"/>
  <c r="B1343" i="17"/>
  <c r="B1326" i="17"/>
  <c r="B653" i="17"/>
  <c r="B631" i="17"/>
  <c r="B207" i="17"/>
  <c r="B208" i="17"/>
  <c r="B222" i="17"/>
  <c r="B211" i="17"/>
  <c r="B236" i="17"/>
  <c r="B225" i="17"/>
  <c r="B196" i="17"/>
  <c r="B628" i="17"/>
  <c r="B627" i="17"/>
  <c r="B23" i="17"/>
  <c r="B22" i="17"/>
  <c r="B1" i="17"/>
  <c r="D87" i="17"/>
  <c r="D88" i="17"/>
  <c r="D89" i="17"/>
  <c r="D55" i="17"/>
  <c r="D56" i="17"/>
  <c r="D408" i="17"/>
  <c r="D409" i="17"/>
  <c r="D410" i="17"/>
  <c r="D541" i="17"/>
  <c r="D1343" i="17"/>
  <c r="D542" i="17"/>
  <c r="D506" i="17"/>
  <c r="D505" i="17"/>
  <c r="D653" i="17"/>
  <c r="D249" i="17"/>
  <c r="D236" i="17"/>
  <c r="D222" i="17"/>
  <c r="D208" i="17"/>
  <c r="D207" i="17"/>
  <c r="D23" i="17"/>
  <c r="D22" i="17"/>
  <c r="D628" i="17"/>
  <c r="D627" i="17"/>
  <c r="D626" i="17"/>
</calcChain>
</file>

<file path=xl/sharedStrings.xml><?xml version="1.0" encoding="utf-8"?>
<sst xmlns="http://schemas.openxmlformats.org/spreadsheetml/2006/main" count="16915" uniqueCount="7554">
  <si>
    <t>Randwick, Whiteshill and Ruscombe</t>
  </si>
  <si>
    <t>Dorchester East</t>
  </si>
  <si>
    <t>Dorchester North</t>
  </si>
  <si>
    <t>Dorchester South</t>
  </si>
  <si>
    <t>Dorchester West</t>
  </si>
  <si>
    <t>Frome Valley</t>
  </si>
  <si>
    <t>Maiden Newton</t>
  </si>
  <si>
    <t>Netherbury</t>
  </si>
  <si>
    <t>Westham East</t>
  </si>
  <si>
    <t>Westham North</t>
  </si>
  <si>
    <t>Westham West</t>
  </si>
  <si>
    <t>Wey Valley</t>
  </si>
  <si>
    <t>Weymouth East</t>
  </si>
  <si>
    <t>Weymouth West</t>
  </si>
  <si>
    <t>Wyke Regis</t>
  </si>
  <si>
    <t>Somerton and Frome CC</t>
  </si>
  <si>
    <t>Taunton Deane CC</t>
  </si>
  <si>
    <t>Wells CC</t>
  </si>
  <si>
    <t>Yeovil CC</t>
  </si>
  <si>
    <t>Ammerdown</t>
  </si>
  <si>
    <t>Ashwick, Chilcompton and Stratton</t>
  </si>
  <si>
    <t>Beckington and Selwood</t>
  </si>
  <si>
    <t>Butleigh and Baltonsborough</t>
  </si>
  <si>
    <t>Chewton Mendip and Ston Easton</t>
  </si>
  <si>
    <t>Coleford and Holcombe</t>
  </si>
  <si>
    <t>Cranmore, Doulting and Nunney</t>
  </si>
  <si>
    <t>Creech</t>
  </si>
  <si>
    <t>Croscombe and Pilton</t>
  </si>
  <si>
    <t>Frome Berkley Down</t>
  </si>
  <si>
    <t>Frome College</t>
  </si>
  <si>
    <t>Frome Keyford</t>
  </si>
  <si>
    <t>Frome Market</t>
  </si>
  <si>
    <t>Frome Oakfield</t>
  </si>
  <si>
    <t>Frome Park</t>
  </si>
  <si>
    <t>Glastonbury St Benedict's</t>
  </si>
  <si>
    <t>Glastonbury St Edmund's</t>
  </si>
  <si>
    <t>Glastonbury St John's</t>
  </si>
  <si>
    <t>Glastonbury St Mary's</t>
  </si>
  <si>
    <t>Postlebury</t>
  </si>
  <si>
    <t>Rode and Norton St Philip</t>
  </si>
  <si>
    <t>Rodney and Westbury</t>
  </si>
  <si>
    <t>St Cuthbert Out North</t>
  </si>
  <si>
    <t>Shepton East</t>
  </si>
  <si>
    <t>Westerleigh</t>
  </si>
  <si>
    <t>Winterbourne</t>
  </si>
  <si>
    <t>Yate Central</t>
  </si>
  <si>
    <t>Yate North</t>
  </si>
  <si>
    <t>Camborne and Redruth CC</t>
  </si>
  <si>
    <t>Tower</t>
  </si>
  <si>
    <t>Yeovil Without</t>
  </si>
  <si>
    <t>Bishop's Hull</t>
  </si>
  <si>
    <t>Bishop's Lydeard</t>
  </si>
  <si>
    <t>Bradford-on-Tone</t>
  </si>
  <si>
    <t>Comeytrowe</t>
  </si>
  <si>
    <t>Milverton and North Deane</t>
  </si>
  <si>
    <t>Monument</t>
  </si>
  <si>
    <t>North Curry and Stoke St Gregory</t>
  </si>
  <si>
    <t>Norton Fitzwarren</t>
  </si>
  <si>
    <t>Salisbury St Francis and Stratford</t>
  </si>
  <si>
    <t>Salisbury St Mark's and Bishopdown</t>
  </si>
  <si>
    <t>Salisbury St Martin's and Cathedral</t>
  </si>
  <si>
    <t>Salisbury St Paul's</t>
  </si>
  <si>
    <t>Sherston</t>
  </si>
  <si>
    <t>Southwick</t>
  </si>
  <si>
    <t>Town Centre</t>
  </si>
  <si>
    <t>Littlemoor</t>
  </si>
  <si>
    <t>Upper Yeo</t>
  </si>
  <si>
    <t>Way</t>
  </si>
  <si>
    <t>Westexe</t>
  </si>
  <si>
    <t>Yeo</t>
  </si>
  <si>
    <t>Bickington and Roundswell</t>
  </si>
  <si>
    <t>Bishop's Nympton</t>
  </si>
  <si>
    <t>Bratton Fleming</t>
  </si>
  <si>
    <t>Braunton East</t>
  </si>
  <si>
    <t>Braunton West</t>
  </si>
  <si>
    <t>Central Town</t>
  </si>
  <si>
    <t>Chittlehampton</t>
  </si>
  <si>
    <t>Chulmleigh</t>
  </si>
  <si>
    <t>Combe Martin</t>
  </si>
  <si>
    <t>Forches and Whiddon Valley</t>
  </si>
  <si>
    <t>Fremington</t>
  </si>
  <si>
    <t>Georgeham and Mortehoe</t>
  </si>
  <si>
    <t>Heanton Punchardon</t>
  </si>
  <si>
    <t>Ilfracombe Central</t>
  </si>
  <si>
    <t>Exeter BC</t>
  </si>
  <si>
    <t>Newton Abbot CC</t>
  </si>
  <si>
    <t>North Devon CC</t>
  </si>
  <si>
    <t>Plymouth, Moor View BC</t>
  </si>
  <si>
    <t>Ilfracombe East</t>
  </si>
  <si>
    <t>Corsham Pickwick</t>
  </si>
  <si>
    <t>Truro Boscawen</t>
  </si>
  <si>
    <t>Truro Tregolls</t>
  </si>
  <si>
    <t>Truro Trehaverne</t>
  </si>
  <si>
    <t>Camelford</t>
  </si>
  <si>
    <t>Falmouth Arwenack</t>
  </si>
  <si>
    <t>Falmouth Boslowick</t>
  </si>
  <si>
    <t>Falmouth Penwerris</t>
  </si>
  <si>
    <t>Tidenham</t>
  </si>
  <si>
    <t>Barnwood</t>
  </si>
  <si>
    <t>Cainscross</t>
  </si>
  <si>
    <t>Bridgwater Eastover</t>
  </si>
  <si>
    <t>Bridgwater Hamp</t>
  </si>
  <si>
    <t>Bridgwater Victoria</t>
  </si>
  <si>
    <t>Burnham North</t>
  </si>
  <si>
    <t>Cheddar and Shipham</t>
  </si>
  <si>
    <t>Chippenham Hardenhuish</t>
  </si>
  <si>
    <t>Alderholt</t>
  </si>
  <si>
    <t>Ameysford</t>
  </si>
  <si>
    <t>Colehill East</t>
  </si>
  <si>
    <t>Colehill West</t>
  </si>
  <si>
    <t>Crane</t>
  </si>
  <si>
    <t>Burton and Winkton</t>
  </si>
  <si>
    <t>Highcliffe</t>
  </si>
  <si>
    <t>Jumpers</t>
  </si>
  <si>
    <t>Mudeford and Friars Cliff</t>
  </si>
  <si>
    <t>North Highcliffe and Walkford</t>
  </si>
  <si>
    <t>Portfield</t>
  </si>
  <si>
    <t>Bere Regis</t>
  </si>
  <si>
    <t>Creech Barrow</t>
  </si>
  <si>
    <t>Langton</t>
  </si>
  <si>
    <t>Lytchett Matravers</t>
  </si>
  <si>
    <t>Lytchett Minster and Upton East</t>
  </si>
  <si>
    <t>Lytchett Minster and Upton West</t>
  </si>
  <si>
    <t>Swanage North</t>
  </si>
  <si>
    <t>Swanage South</t>
  </si>
  <si>
    <t>Wareham</t>
  </si>
  <si>
    <t>Wool</t>
  </si>
  <si>
    <t>Kingswood BC</t>
  </si>
  <si>
    <t>Keynsham East</t>
  </si>
  <si>
    <t>Keynsham North</t>
  </si>
  <si>
    <t>Keynsham South</t>
  </si>
  <si>
    <t>Kingsmead</t>
  </si>
  <si>
    <t>Lambridge</t>
  </si>
  <si>
    <t>Lansdown</t>
  </si>
  <si>
    <t>Lyncombe</t>
  </si>
  <si>
    <t>Midsomer Norton North</t>
  </si>
  <si>
    <t>Midsomer Norton Redfield</t>
  </si>
  <si>
    <t>Newbridge</t>
  </si>
  <si>
    <t>Odd Down</t>
  </si>
  <si>
    <t>Oldfield</t>
  </si>
  <si>
    <t>Paulton</t>
  </si>
  <si>
    <t>Peasedown</t>
  </si>
  <si>
    <t>Publow and Whitchurch</t>
  </si>
  <si>
    <t>Radstock</t>
  </si>
  <si>
    <t>Saltford</t>
  </si>
  <si>
    <t>Southdown</t>
  </si>
  <si>
    <t>Timsbury</t>
  </si>
  <si>
    <t>Twerton</t>
  </si>
  <si>
    <t>Walcot</t>
  </si>
  <si>
    <t>Westfield</t>
  </si>
  <si>
    <t>Westmoreland</t>
  </si>
  <si>
    <t>Weston</t>
  </si>
  <si>
    <t>North Swindon CC</t>
  </si>
  <si>
    <t>South Swindon CC</t>
  </si>
  <si>
    <t>Longwell Green</t>
  </si>
  <si>
    <t>Oldland Common</t>
  </si>
  <si>
    <t>Parkwall</t>
  </si>
  <si>
    <t>Patchway</t>
  </si>
  <si>
    <t>Pilning and Severn Beach</t>
  </si>
  <si>
    <t>Rodway</t>
  </si>
  <si>
    <t>Siston</t>
  </si>
  <si>
    <t>Staple Hill</t>
  </si>
  <si>
    <t>Stoke Gifford</t>
  </si>
  <si>
    <t>Thornbury North</t>
  </si>
  <si>
    <t>Thornbury South and Alveston</t>
  </si>
  <si>
    <t>Charfield</t>
  </si>
  <si>
    <t>Chipping Sodbury</t>
  </si>
  <si>
    <t>Cotswold Edge</t>
  </si>
  <si>
    <t>Dodington</t>
  </si>
  <si>
    <t>Downend</t>
  </si>
  <si>
    <t>Emersons Green</t>
  </si>
  <si>
    <t>Filton</t>
  </si>
  <si>
    <t>Frenchay and Stoke Park</t>
  </si>
  <si>
    <t>Hanham</t>
  </si>
  <si>
    <t>Kings Chase</t>
  </si>
  <si>
    <t>Ladden Brook</t>
  </si>
  <si>
    <t>Peverell</t>
  </si>
  <si>
    <t>Plympton Chaddlewood</t>
  </si>
  <si>
    <t>Plympton Erle</t>
  </si>
  <si>
    <t>Plympton St Mary</t>
  </si>
  <si>
    <t>Plymstock Dunstone</t>
  </si>
  <si>
    <t>Plymstock Radford</t>
  </si>
  <si>
    <t>St Budeaux</t>
  </si>
  <si>
    <t>St Peter and the Waterfront</t>
  </si>
  <si>
    <t>Southway</t>
  </si>
  <si>
    <t>Stoke</t>
  </si>
  <si>
    <t>Newton Poppleford and Harpford</t>
  </si>
  <si>
    <t>Ottery St Mary Rural</t>
  </si>
  <si>
    <t>Ottery St Mary Town</t>
  </si>
  <si>
    <t>Otterhead</t>
  </si>
  <si>
    <t>Raleigh</t>
  </si>
  <si>
    <t>Watcombe</t>
  </si>
  <si>
    <t>Wellswood</t>
  </si>
  <si>
    <t>Axminster Rural</t>
  </si>
  <si>
    <t>Axminster Town</t>
  </si>
  <si>
    <t>Beer and Branscombe</t>
  </si>
  <si>
    <t>Broadclyst</t>
  </si>
  <si>
    <t>Budleigh</t>
  </si>
  <si>
    <t>Clyst Valley</t>
  </si>
  <si>
    <t>Coly Valley</t>
  </si>
  <si>
    <t>Dunkeswell</t>
  </si>
  <si>
    <t>Exe Valley</t>
  </si>
  <si>
    <t>Exmouth Brixington</t>
  </si>
  <si>
    <t>Exmouth Halsdon</t>
  </si>
  <si>
    <t>Exmouth Littleham</t>
  </si>
  <si>
    <t>Exmouth Town</t>
  </si>
  <si>
    <t>Exmouth Withycombe Raleigh</t>
  </si>
  <si>
    <t>Feniton and Buckerell</t>
  </si>
  <si>
    <t>Honiton St Michael's</t>
  </si>
  <si>
    <t>Honiton St Paul's</t>
  </si>
  <si>
    <t>Newbridges</t>
  </si>
  <si>
    <t>Piddle Valley</t>
  </si>
  <si>
    <t>Puddletown</t>
  </si>
  <si>
    <t>Queen Thorne</t>
  </si>
  <si>
    <t>Sherborne East</t>
  </si>
  <si>
    <t>Sherborne West</t>
  </si>
  <si>
    <t>Winterborne St Martin</t>
  </si>
  <si>
    <t>Charterlands</t>
  </si>
  <si>
    <t>Buckland and Milber</t>
  </si>
  <si>
    <t>Bushell</t>
  </si>
  <si>
    <t>Chudleigh</t>
  </si>
  <si>
    <t>College</t>
  </si>
  <si>
    <t>Dawlish Central and North East</t>
  </si>
  <si>
    <t>Dawlish South West</t>
  </si>
  <si>
    <t>Haytor</t>
  </si>
  <si>
    <t>Ipplepen</t>
  </si>
  <si>
    <t>Kenn Valley</t>
  </si>
  <si>
    <t>Kenton with Starcross</t>
  </si>
  <si>
    <t>Ilfracombe West</t>
  </si>
  <si>
    <t>Instow</t>
  </si>
  <si>
    <t>Landkey, Swimbridge and Taw</t>
  </si>
  <si>
    <t>Lynton and Lynmouth</t>
  </si>
  <si>
    <t>Cranmore</t>
  </si>
  <si>
    <t>Cullompton North</t>
  </si>
  <si>
    <t>Cullompton Outer</t>
  </si>
  <si>
    <t>Halberton</t>
  </si>
  <si>
    <t>Lawrence</t>
  </si>
  <si>
    <t>Lower Culm</t>
  </si>
  <si>
    <t>Lowman</t>
  </si>
  <si>
    <t>Newbrooke</t>
  </si>
  <si>
    <t>Sandford and Creedy</t>
  </si>
  <si>
    <t>Silverton</t>
  </si>
  <si>
    <t>Taw</t>
  </si>
  <si>
    <t>Taw Vale</t>
  </si>
  <si>
    <t>Upper Culm</t>
  </si>
  <si>
    <t>Teign Valley</t>
  </si>
  <si>
    <t>Melcombe Regis</t>
  </si>
  <si>
    <t>Radipole</t>
  </si>
  <si>
    <t>Tophill East</t>
  </si>
  <si>
    <t>Tophill West</t>
  </si>
  <si>
    <t>Upwey and Broadwey</t>
  </si>
  <si>
    <t>Appledore</t>
  </si>
  <si>
    <t>Bideford East</t>
  </si>
  <si>
    <t>Bideford North</t>
  </si>
  <si>
    <t>Bideford South</t>
  </si>
  <si>
    <t>Clinton</t>
  </si>
  <si>
    <t>Clovelly Bay</t>
  </si>
  <si>
    <t>Coham Bridge</t>
  </si>
  <si>
    <t>Bugle</t>
  </si>
  <si>
    <t>Callington</t>
  </si>
  <si>
    <t>Gwinear-Gwithian and St Erth</t>
  </si>
  <si>
    <t>Central Devon CC</t>
  </si>
  <si>
    <t>East Devon CC</t>
  </si>
  <si>
    <t>Plymouth, Sutton and Devonport BC</t>
  </si>
  <si>
    <t>South West Devon CC</t>
  </si>
  <si>
    <t>Tiverton and Honiton CC</t>
  </si>
  <si>
    <t>Torbay BC</t>
  </si>
  <si>
    <t>Torridge and West Devon CC</t>
  </si>
  <si>
    <t>Totnes CC</t>
  </si>
  <si>
    <t>Stow</t>
  </si>
  <si>
    <t>Park</t>
  </si>
  <si>
    <t>Fosseridge</t>
  </si>
  <si>
    <t>Northleach</t>
  </si>
  <si>
    <t>Sandywell</t>
  </si>
  <si>
    <t>Chesterton</t>
  </si>
  <si>
    <t>Cam East</t>
  </si>
  <si>
    <t>Cam West</t>
  </si>
  <si>
    <t>Chalford</t>
  </si>
  <si>
    <t>Coaley and Uley</t>
  </si>
  <si>
    <t>Dursley</t>
  </si>
  <si>
    <t>Eastington and Standish</t>
  </si>
  <si>
    <t>Farmhill and Paganhill</t>
  </si>
  <si>
    <t>Huntspill and Pawlett</t>
  </si>
  <si>
    <t>King's Isle</t>
  </si>
  <si>
    <t>Knoll</t>
  </si>
  <si>
    <t>North Petherton</t>
  </si>
  <si>
    <t>Trull</t>
  </si>
  <si>
    <t>Wellington East</t>
  </si>
  <si>
    <t>Wellington North</t>
  </si>
  <si>
    <t>Wellington Rockwell Green and West</t>
  </si>
  <si>
    <t>West Monkton</t>
  </si>
  <si>
    <t>Wiveliscombe and West Deane</t>
  </si>
  <si>
    <t>Carhampton and Withycombe</t>
  </si>
  <si>
    <t>Crowcombe and Stogumber</t>
  </si>
  <si>
    <t>Minehead North</t>
  </si>
  <si>
    <t>Minehead South</t>
  </si>
  <si>
    <t>Old Cleeve</t>
  </si>
  <si>
    <t>Porlock and District</t>
  </si>
  <si>
    <t>Quantock Vale</t>
  </si>
  <si>
    <t>Watchet</t>
  </si>
  <si>
    <t>West Quantock</t>
  </si>
  <si>
    <t>Williton</t>
  </si>
  <si>
    <t>Eastcott</t>
  </si>
  <si>
    <t>Gorse Hill and Pinehurst</t>
  </si>
  <si>
    <t>Haydon Wick</t>
  </si>
  <si>
    <t>Bridgwater and West Somerset CC</t>
  </si>
  <si>
    <t>Yeovil East</t>
  </si>
  <si>
    <t>Yeovil South</t>
  </si>
  <si>
    <t>Yeovil West</t>
  </si>
  <si>
    <t>Taunton Pyrland and Rowbarton</t>
  </si>
  <si>
    <t>South East Cornwall CC</t>
  </si>
  <si>
    <t>St Austell and Newquay CC</t>
  </si>
  <si>
    <t>St Ives CC</t>
  </si>
  <si>
    <t>Truro and Falmouth CC</t>
  </si>
  <si>
    <t>Ruishton and Creech</t>
  </si>
  <si>
    <t>Staplegrove</t>
  </si>
  <si>
    <t>Taunton Blackbrook and Holway</t>
  </si>
  <si>
    <t>Taunton Eastgate</t>
  </si>
  <si>
    <t>Melksham Without North</t>
  </si>
  <si>
    <t>Melksham South</t>
  </si>
  <si>
    <t>Melksham Without South</t>
  </si>
  <si>
    <t>Mere</t>
  </si>
  <si>
    <t>Minety</t>
  </si>
  <si>
    <t>Nadder and East Knoyle</t>
  </si>
  <si>
    <t>Pewsey</t>
  </si>
  <si>
    <t>Pewsey Vale</t>
  </si>
  <si>
    <t>Purton</t>
  </si>
  <si>
    <t>Redlynch and Landford</t>
  </si>
  <si>
    <t>Roundway</t>
  </si>
  <si>
    <t>Salisbury Bemerton</t>
  </si>
  <si>
    <t>Salisbury Fisherton and Bemerton Village</t>
  </si>
  <si>
    <t>Salisbury Harnham</t>
  </si>
  <si>
    <t>Salisbury St Edmund and Milford</t>
  </si>
  <si>
    <t>The Lavingtons and Erlestoke</t>
  </si>
  <si>
    <t>Summerham and Seend</t>
  </si>
  <si>
    <t>The Collingbournes and Netheravon</t>
  </si>
  <si>
    <t>Falmouth Trescobeas</t>
  </si>
  <si>
    <t>Bournemouth East BC</t>
  </si>
  <si>
    <t>Bournemouth West BC</t>
  </si>
  <si>
    <t>Woodstock</t>
  </si>
  <si>
    <t>East Cliff and Springbourne</t>
  </si>
  <si>
    <t>East Southbourne and Tuckton</t>
  </si>
  <si>
    <t>Elmbridge</t>
  </si>
  <si>
    <t>Boscombe East</t>
  </si>
  <si>
    <t>Boscombe West</t>
  </si>
  <si>
    <t>Branksome West</t>
  </si>
  <si>
    <t>Broadstone</t>
  </si>
  <si>
    <t>Canford Cliffs</t>
  </si>
  <si>
    <t>Canford Heath East</t>
  </si>
  <si>
    <t>Canford Heath West</t>
  </si>
  <si>
    <t>Creekmoor</t>
  </si>
  <si>
    <t>Hamworthy East</t>
  </si>
  <si>
    <t>Hamworthy West</t>
  </si>
  <si>
    <t>Oakdale</t>
  </si>
  <si>
    <t>Parkstone</t>
  </si>
  <si>
    <t>Penn Hill</t>
  </si>
  <si>
    <t>Poole Town</t>
  </si>
  <si>
    <t>The Beacon</t>
  </si>
  <si>
    <t>Bridport North</t>
  </si>
  <si>
    <t>Broadwindsor</t>
  </si>
  <si>
    <t>Burton Bradstock</t>
  </si>
  <si>
    <t>Bath BC</t>
  </si>
  <si>
    <t>North East Somerset CC</t>
  </si>
  <si>
    <t>Bathavon North</t>
  </si>
  <si>
    <t>Bathavon South</t>
  </si>
  <si>
    <t>Bathavon West</t>
  </si>
  <si>
    <t>Bathwick</t>
  </si>
  <si>
    <t>Beaminster</t>
  </si>
  <si>
    <t>West Selkley</t>
  </si>
  <si>
    <t>Widcombe</t>
  </si>
  <si>
    <t>Shepton West</t>
  </si>
  <si>
    <t>Street North</t>
  </si>
  <si>
    <t>Street South</t>
  </si>
  <si>
    <t>Street West</t>
  </si>
  <si>
    <t>The Pennards and Ditcheat</t>
  </si>
  <si>
    <t>Wells Central</t>
  </si>
  <si>
    <t>Wells St Cuthbert's</t>
  </si>
  <si>
    <t>Wells St Thomas'</t>
  </si>
  <si>
    <t>Wookey and St Cuthbert Out West</t>
  </si>
  <si>
    <t>Berrow</t>
  </si>
  <si>
    <t>Thornbury and Yate CC</t>
  </si>
  <si>
    <t>Almondsbury</t>
  </si>
  <si>
    <t>Bitton</t>
  </si>
  <si>
    <t>Boyd Valley</t>
  </si>
  <si>
    <t>Bradley Stoke Central and Stoke Lodge</t>
  </si>
  <si>
    <t>Bradley Stoke North</t>
  </si>
  <si>
    <t>Bradley Stoke South</t>
  </si>
  <si>
    <t>Clevedon East</t>
  </si>
  <si>
    <t>Clevedon South</t>
  </si>
  <si>
    <t>Clevedon Walton</t>
  </si>
  <si>
    <t>Clevedon West</t>
  </si>
  <si>
    <t>Clevedon Yeo</t>
  </si>
  <si>
    <t>Portishead West</t>
  </si>
  <si>
    <t>Winford</t>
  </si>
  <si>
    <t>Wrington</t>
  </si>
  <si>
    <t>Yatton</t>
  </si>
  <si>
    <t>St Leonards</t>
  </si>
  <si>
    <t>Old Town</t>
  </si>
  <si>
    <t>St Marychurch</t>
  </si>
  <si>
    <t>St Mary's-with-Summercombe</t>
  </si>
  <si>
    <t>Shiphay-with-the-Willows</t>
  </si>
  <si>
    <t>Tormohun</t>
  </si>
  <si>
    <t>Kerswell-with-Combe</t>
  </si>
  <si>
    <t>Marwood</t>
  </si>
  <si>
    <t>Newport</t>
  </si>
  <si>
    <t>North Molton</t>
  </si>
  <si>
    <t>Pilton</t>
  </si>
  <si>
    <t>South Molton</t>
  </si>
  <si>
    <t>Witheridge</t>
  </si>
  <si>
    <t>Yeo Valley</t>
  </si>
  <si>
    <t>Two Rivers</t>
  </si>
  <si>
    <t>Waldon</t>
  </si>
  <si>
    <t>Westward Ho!</t>
  </si>
  <si>
    <t>Winkleigh</t>
  </si>
  <si>
    <t>Bere Ferrers</t>
  </si>
  <si>
    <t>Bridestowe</t>
  </si>
  <si>
    <t>Buckland Monachorum</t>
  </si>
  <si>
    <t>Burrator</t>
  </si>
  <si>
    <t>Chagford</t>
  </si>
  <si>
    <t>Drewsteignton</t>
  </si>
  <si>
    <t>Northam</t>
  </si>
  <si>
    <t>Orchard Hill</t>
  </si>
  <si>
    <t>Forest</t>
  </si>
  <si>
    <t>Hartland and Bradworthy</t>
  </si>
  <si>
    <t>Pennsylvania</t>
  </si>
  <si>
    <t>Pinhoe</t>
  </si>
  <si>
    <t>Polsloe</t>
  </si>
  <si>
    <t>Priory</t>
  </si>
  <si>
    <t>St David's</t>
  </si>
  <si>
    <t>St James</t>
  </si>
  <si>
    <t>St Loyes</t>
  </si>
  <si>
    <t>St Thomas</t>
  </si>
  <si>
    <t>Topsham</t>
  </si>
  <si>
    <t>Whipton &amp; Barton</t>
  </si>
  <si>
    <t>Boniface</t>
  </si>
  <si>
    <t>Bradninch</t>
  </si>
  <si>
    <t>Cadbury</t>
  </si>
  <si>
    <t>Canonsleigh</t>
  </si>
  <si>
    <t>Clare and Shuttern</t>
  </si>
  <si>
    <t>Compton</t>
  </si>
  <si>
    <t>Lydney North</t>
  </si>
  <si>
    <t>Mitcheldean and Drybrook</t>
  </si>
  <si>
    <t>Newent Central</t>
  </si>
  <si>
    <t>Newland and St Briavels</t>
  </si>
  <si>
    <t>Newnham and Westbury</t>
  </si>
  <si>
    <t>Oxenhall and Newent North East</t>
  </si>
  <si>
    <t>Pillowell</t>
  </si>
  <si>
    <t>Redmarley</t>
  </si>
  <si>
    <t>Tibberton</t>
  </si>
  <si>
    <t>Berkeley</t>
  </si>
  <si>
    <t>Bisley</t>
  </si>
  <si>
    <t>Winchcombe</t>
  </si>
  <si>
    <t>Ermin</t>
  </si>
  <si>
    <t>Barton and Tredworth</t>
  </si>
  <si>
    <t>Hucclecote</t>
  </si>
  <si>
    <t>Kingsholm and Wotton</t>
  </si>
  <si>
    <t>Longlevens</t>
  </si>
  <si>
    <t>Matson and Robinswood</t>
  </si>
  <si>
    <t>Moreland</t>
  </si>
  <si>
    <t>Podsmead</t>
  </si>
  <si>
    <t>Quedgeley Fieldcourt</t>
  </si>
  <si>
    <t>Quedgeley Severn Vale</t>
  </si>
  <si>
    <t>Tuffley</t>
  </si>
  <si>
    <t>Westgate</t>
  </si>
  <si>
    <t>St Ives East</t>
  </si>
  <si>
    <t>St Ives West</t>
  </si>
  <si>
    <t>Stratton</t>
  </si>
  <si>
    <t>Bristol South BC</t>
  </si>
  <si>
    <t>Bristol West BC</t>
  </si>
  <si>
    <t>Wedmore and Mark</t>
  </si>
  <si>
    <t>Blackdown</t>
  </si>
  <si>
    <t>Blackmoor Vale</t>
  </si>
  <si>
    <t>Bruton</t>
  </si>
  <si>
    <t>Brympton</t>
  </si>
  <si>
    <t>Burrow Hill</t>
  </si>
  <si>
    <t>Camelot</t>
  </si>
  <si>
    <t>Cary</t>
  </si>
  <si>
    <t>Chard Avishayes</t>
  </si>
  <si>
    <t>Chard Combe</t>
  </si>
  <si>
    <t>Chard Crimchard</t>
  </si>
  <si>
    <t>Chard Holyrood</t>
  </si>
  <si>
    <t>Chard Jocelyn</t>
  </si>
  <si>
    <t>Coker</t>
  </si>
  <si>
    <t>Crewkerne</t>
  </si>
  <si>
    <t>Curry Rivel</t>
  </si>
  <si>
    <t>Eggwood</t>
  </si>
  <si>
    <t>Hamdon</t>
  </si>
  <si>
    <t>Ilminster</t>
  </si>
  <si>
    <t>Islemoor</t>
  </si>
  <si>
    <t>Ivelchester</t>
  </si>
  <si>
    <t>Langport and Huish</t>
  </si>
  <si>
    <t>Martock</t>
  </si>
  <si>
    <t>Milborne Port</t>
  </si>
  <si>
    <t>Neroche</t>
  </si>
  <si>
    <t>Northstone</t>
  </si>
  <si>
    <t>Parrett</t>
  </si>
  <si>
    <t>South Petherton</t>
  </si>
  <si>
    <t>Tatworth and Forton</t>
  </si>
  <si>
    <t>Turn Hill</t>
  </si>
  <si>
    <t>Wessex</t>
  </si>
  <si>
    <t>Wincanton</t>
  </si>
  <si>
    <t>Windwhistle</t>
  </si>
  <si>
    <t>Yeovil Central</t>
  </si>
  <si>
    <t>Taunton Fairwater</t>
  </si>
  <si>
    <t>Taunton Halcon</t>
  </si>
  <si>
    <t>Taunton Killams and Mountfield</t>
  </si>
  <si>
    <t>Taunton Lyngford</t>
  </si>
  <si>
    <t>Taunton Manor and Wilton</t>
  </si>
  <si>
    <t>All Saints</t>
  </si>
  <si>
    <t>Chippenham CC</t>
  </si>
  <si>
    <t>Devizes CC</t>
  </si>
  <si>
    <t>North Wiltshire CC</t>
  </si>
  <si>
    <t>Salisbury CC</t>
  </si>
  <si>
    <t>Ludgershall and Perham Down</t>
  </si>
  <si>
    <t>Lyneham</t>
  </si>
  <si>
    <t>Malmesbury</t>
  </si>
  <si>
    <t>Marlborough East</t>
  </si>
  <si>
    <t>Marlborough West</t>
  </si>
  <si>
    <t>Melksham Central</t>
  </si>
  <si>
    <t>Melksham North</t>
  </si>
  <si>
    <t>Preston</t>
  </si>
  <si>
    <t>South Dorset CC</t>
  </si>
  <si>
    <t>West Dorset CC</t>
  </si>
  <si>
    <t>Kinson North</t>
  </si>
  <si>
    <t>Kinson South</t>
  </si>
  <si>
    <t>Littledown and Iford</t>
  </si>
  <si>
    <t>Moordown</t>
  </si>
  <si>
    <t>Redhill and Northbourne</t>
  </si>
  <si>
    <t>Strouden Park</t>
  </si>
  <si>
    <t>Talbot and Branksome Woods</t>
  </si>
  <si>
    <t>West Southbourne</t>
  </si>
  <si>
    <t>Westbourne and West Cliff</t>
  </si>
  <si>
    <t>Winton East</t>
  </si>
  <si>
    <t>Alderney</t>
  </si>
  <si>
    <t>Branksome East</t>
  </si>
  <si>
    <t>Ferndown Central</t>
  </si>
  <si>
    <t>Handley Vale</t>
  </si>
  <si>
    <t>Parley</t>
  </si>
  <si>
    <t>Stour</t>
  </si>
  <si>
    <t>Purewell and Stanpit</t>
  </si>
  <si>
    <t>St Catherine's and Hurn</t>
  </si>
  <si>
    <t>West Highcliffe</t>
  </si>
  <si>
    <t>Chew Valley North</t>
  </si>
  <si>
    <t>Chew Valley South</t>
  </si>
  <si>
    <t>Clutton</t>
  </si>
  <si>
    <t>Combe Down</t>
  </si>
  <si>
    <t>Farmborough</t>
  </si>
  <si>
    <t>High Littleton</t>
  </si>
  <si>
    <t>Filton and Bradley Stoke CC</t>
  </si>
  <si>
    <t>Weston-Super-Mare CC</t>
  </si>
  <si>
    <t>Backwell</t>
  </si>
  <si>
    <t>Pill</t>
  </si>
  <si>
    <t>Portishead East</t>
  </si>
  <si>
    <t>Moor</t>
  </si>
  <si>
    <t>St Leonard's</t>
  </si>
  <si>
    <t>Budshead</t>
  </si>
  <si>
    <t>Devonport</t>
  </si>
  <si>
    <t>Drake</t>
  </si>
  <si>
    <t>Efford and Lipson</t>
  </si>
  <si>
    <t>Eggbuckland</t>
  </si>
  <si>
    <t>Ham</t>
  </si>
  <si>
    <t>Honicknowle</t>
  </si>
  <si>
    <t>Moor View</t>
  </si>
  <si>
    <t>Ellacombe</t>
  </si>
  <si>
    <t>Goodrington-with-Roselands</t>
  </si>
  <si>
    <t>Roundham-with-Hyde</t>
  </si>
  <si>
    <t>Sidmouth Rural</t>
  </si>
  <si>
    <t>Sidmouth Sidford</t>
  </si>
  <si>
    <t>Sidmouth Town</t>
  </si>
  <si>
    <t>Tale Vale</t>
  </si>
  <si>
    <t>Trinity</t>
  </si>
  <si>
    <t>Whimple</t>
  </si>
  <si>
    <t>Woodbury and Lympstone</t>
  </si>
  <si>
    <t>Yarty</t>
  </si>
  <si>
    <t>Alphington</t>
  </si>
  <si>
    <t>Cowick</t>
  </si>
  <si>
    <t>Duryard</t>
  </si>
  <si>
    <t>Exwick</t>
  </si>
  <si>
    <t>Heavitree</t>
  </si>
  <si>
    <t>Mincinglake</t>
  </si>
  <si>
    <t>Shaw</t>
  </si>
  <si>
    <t>Moorland</t>
  </si>
  <si>
    <t>Shaldon and Stokeinteignhead</t>
  </si>
  <si>
    <t>Teignbridge North</t>
  </si>
  <si>
    <t>Teignmouth Central</t>
  </si>
  <si>
    <t>Teignmouth East</t>
  </si>
  <si>
    <t>Teignmouth West</t>
  </si>
  <si>
    <t>Shebbear and Langtree</t>
  </si>
  <si>
    <t>Tamarside</t>
  </si>
  <si>
    <t>Holsworthy</t>
  </si>
  <si>
    <t>Kenwith</t>
  </si>
  <si>
    <t>Monkleigh and Littleham</t>
  </si>
  <si>
    <t>Cheltenham BC</t>
  </si>
  <si>
    <t>Forest of Dean CC</t>
  </si>
  <si>
    <t>Gloucester BC</t>
  </si>
  <si>
    <t>Stroud CC</t>
  </si>
  <si>
    <t>Tewkesbury CC</t>
  </si>
  <si>
    <t>The Cotswolds CC</t>
  </si>
  <si>
    <t>Warden Hill</t>
  </si>
  <si>
    <t>Cinderford West</t>
  </si>
  <si>
    <t>Coleford Central</t>
  </si>
  <si>
    <t>Coleford East</t>
  </si>
  <si>
    <t>Hartpury</t>
  </si>
  <si>
    <t>Hewelsfield and Woolaston</t>
  </si>
  <si>
    <t>Littledean and Ruspidge</t>
  </si>
  <si>
    <t>Lydbrook and Ruardean</t>
  </si>
  <si>
    <t>Lydney East</t>
  </si>
  <si>
    <t>Amberley and Woodchester</t>
  </si>
  <si>
    <t>St Andrews</t>
  </si>
  <si>
    <t>Bristol North West BC</t>
  </si>
  <si>
    <t>Bristol East BC</t>
  </si>
  <si>
    <t>Seaton</t>
  </si>
  <si>
    <t>South West Wiltshire CC</t>
  </si>
  <si>
    <t>Aldbourne and Ramsbury</t>
  </si>
  <si>
    <t>Alderbury and Whiteparish</t>
  </si>
  <si>
    <t>Amesbury East</t>
  </si>
  <si>
    <t>Amesbury West</t>
  </si>
  <si>
    <t>Bourne and Woodford Valley</t>
  </si>
  <si>
    <t>Box and Colerne</t>
  </si>
  <si>
    <t>Bradford-on-Avon North</t>
  </si>
  <si>
    <t>Bradford-on-Avon South</t>
  </si>
  <si>
    <t>Brinkworth</t>
  </si>
  <si>
    <t>Bromham, Rowde and Potterne</t>
  </si>
  <si>
    <t>Bulford, Allington and Figheldean</t>
  </si>
  <si>
    <t>Burbage and the Bedwyns</t>
  </si>
  <si>
    <t>By Brook</t>
  </si>
  <si>
    <t>Calne Central</t>
  </si>
  <si>
    <t>Calne Chilvester and Abberd</t>
  </si>
  <si>
    <t>Calne North</t>
  </si>
  <si>
    <t>Calne Rural</t>
  </si>
  <si>
    <t>Calne South and Cherhill</t>
  </si>
  <si>
    <t>Chippenham Cepen Park and Derriads</t>
  </si>
  <si>
    <t>Chippenham Cepen Park and Redlands</t>
  </si>
  <si>
    <t>Chippenham Hardens and England</t>
  </si>
  <si>
    <t>Chippenham Lowden and Rowden</t>
  </si>
  <si>
    <t>Chippenham Monkton</t>
  </si>
  <si>
    <t>Chippenham Pewsham</t>
  </si>
  <si>
    <t>Chippenham Queens and Sheldon</t>
  </si>
  <si>
    <t>Corsham Town</t>
  </si>
  <si>
    <t>Corsham Without and Box Hill</t>
  </si>
  <si>
    <t>Cricklade and Latton</t>
  </si>
  <si>
    <t>Devizes and Roundway South</t>
  </si>
  <si>
    <t>Devizes East</t>
  </si>
  <si>
    <t>Devizes North</t>
  </si>
  <si>
    <t>Downton and Ebble Valley</t>
  </si>
  <si>
    <t>Durrington and Larkhill</t>
  </si>
  <si>
    <t>Fovant and Chalke Valley</t>
  </si>
  <si>
    <t>Hilperton</t>
  </si>
  <si>
    <t>Holt and Staverton</t>
  </si>
  <si>
    <t>Kington</t>
  </si>
  <si>
    <t>Laverstock, Ford and Old Sarum</t>
  </si>
  <si>
    <t>Mendip</t>
  </si>
  <si>
    <t>Christchurch CC</t>
  </si>
  <si>
    <t>Mid Dorset and North Poole CC</t>
  </si>
  <si>
    <t>North Dorset CC</t>
  </si>
  <si>
    <t>Poole BC</t>
  </si>
  <si>
    <t>Bulbarrow</t>
  </si>
  <si>
    <t>Gillingham Town</t>
  </si>
  <si>
    <t>Hill Forts</t>
  </si>
  <si>
    <t>Lydden Vale</t>
  </si>
  <si>
    <t>Blackmore</t>
  </si>
  <si>
    <t>Blandford Hilltop</t>
  </si>
  <si>
    <t>Blandford Langton St Leonards</t>
  </si>
  <si>
    <t>Blandford Old Town</t>
  </si>
  <si>
    <t>Underhill</t>
  </si>
  <si>
    <t>Stokeclimsland</t>
  </si>
  <si>
    <t>Threemilestone and Gloweth</t>
  </si>
  <si>
    <t>Tintagel</t>
  </si>
  <si>
    <t>Torpoint East</t>
  </si>
  <si>
    <t>Torpoint West</t>
  </si>
  <si>
    <t>Wadebridge East</t>
  </si>
  <si>
    <t>Wadebridge West</t>
  </si>
  <si>
    <t>Lelant and Carbis Bay</t>
  </si>
  <si>
    <t>Ashley</t>
  </si>
  <si>
    <t>Avonmouth</t>
  </si>
  <si>
    <t>North Somerset CC</t>
  </si>
  <si>
    <t>Sutton and Mount Gould</t>
  </si>
  <si>
    <t>Berry Head-with-Furzeham</t>
  </si>
  <si>
    <t>Blatchcombe</t>
  </si>
  <si>
    <t>Churston-with-Galmpton</t>
  </si>
  <si>
    <t>Clifton-with-Maidenway</t>
  </si>
  <si>
    <t>Cockington-with-Chelston</t>
  </si>
  <si>
    <t>South Brent</t>
  </si>
  <si>
    <t>Stokenham</t>
  </si>
  <si>
    <t>West Dart</t>
  </si>
  <si>
    <t>Ambrook</t>
  </si>
  <si>
    <t>Ashburton and Buckfastleigh</t>
  </si>
  <si>
    <t>Bishopsteignton</t>
  </si>
  <si>
    <t>Bovey</t>
  </si>
  <si>
    <t>Bradley</t>
  </si>
  <si>
    <t>Three Moors</t>
  </si>
  <si>
    <t>Torrington</t>
  </si>
  <si>
    <t>South Tawton</t>
  </si>
  <si>
    <t>Tavistock North</t>
  </si>
  <si>
    <t>Tavistock South West</t>
  </si>
  <si>
    <t>Oakley</t>
  </si>
  <si>
    <t>Queen's Park</t>
  </si>
  <si>
    <t>Castle</t>
  </si>
  <si>
    <t>Blockley</t>
  </si>
  <si>
    <t>Battledown</t>
  </si>
  <si>
    <t>Central</t>
  </si>
  <si>
    <t>Alvington, Aylburton and West Lydney</t>
  </si>
  <si>
    <t>Awre</t>
  </si>
  <si>
    <t>Berry Hill</t>
  </si>
  <si>
    <t>Blaisdon and Longhope</t>
  </si>
  <si>
    <t>Bream</t>
  </si>
  <si>
    <t>Bromesberrow and Dymock</t>
  </si>
  <si>
    <t>Christchurch and English Bicknor</t>
  </si>
  <si>
    <t>Churcham and Huntley</t>
  </si>
  <si>
    <t>Cinderford East</t>
  </si>
  <si>
    <t>Up Hatherley</t>
  </si>
  <si>
    <t>Northway</t>
  </si>
  <si>
    <t>Oxenton Hill</t>
  </si>
  <si>
    <t>Shurdington</t>
  </si>
  <si>
    <t>Tewkesbury Newtown</t>
  </si>
  <si>
    <t>Tewkesbury Prior's Park</t>
  </si>
  <si>
    <t>Tewkesbury Town with Mitton</t>
  </si>
  <si>
    <t>Twyning</t>
  </si>
  <si>
    <t>Hardwicke</t>
  </si>
  <si>
    <t>Kingswood</t>
  </si>
  <si>
    <t>Minchinhampton</t>
  </si>
  <si>
    <t>Nailsworth</t>
  </si>
  <si>
    <t>Painswick</t>
  </si>
  <si>
    <t>Rodborough</t>
  </si>
  <si>
    <t>Severn</t>
  </si>
  <si>
    <t>Slade</t>
  </si>
  <si>
    <t>Stonehouse</t>
  </si>
  <si>
    <t>The Stanleys</t>
  </si>
  <si>
    <t>Thrupp</t>
  </si>
  <si>
    <t>Uplands</t>
  </si>
  <si>
    <t>Upton St Leonards</t>
  </si>
  <si>
    <t>Valley</t>
  </si>
  <si>
    <t>Wotton-under-Edge</t>
  </si>
  <si>
    <t>Ashchurch with Walton Cardiff</t>
  </si>
  <si>
    <t>Badgeworth</t>
  </si>
  <si>
    <t>Brockworth</t>
  </si>
  <si>
    <t>Churchdown Brookfield</t>
  </si>
  <si>
    <t>Churchdown St John's</t>
  </si>
  <si>
    <t>Cleeve Grange</t>
  </si>
  <si>
    <t>Cleeve Hill</t>
  </si>
  <si>
    <t>St Enoder</t>
  </si>
  <si>
    <t>St Keverne and Meneage</t>
  </si>
  <si>
    <t>St Mewan</t>
  </si>
  <si>
    <t>Hayle North</t>
  </si>
  <si>
    <t>Hayle South</t>
  </si>
  <si>
    <t>Helston North</t>
  </si>
  <si>
    <t>Illogan</t>
  </si>
  <si>
    <t>Ladock, St Clement and St Erme</t>
  </si>
  <si>
    <t>Launceston Central</t>
  </si>
  <si>
    <t>Launceston South</t>
  </si>
  <si>
    <t>Liskeard North</t>
  </si>
  <si>
    <t>Bedminster</t>
  </si>
  <si>
    <t>Bishopston</t>
  </si>
  <si>
    <t>Bishopsworth</t>
  </si>
  <si>
    <t>Brislington East</t>
  </si>
  <si>
    <t>Brislington West</t>
  </si>
  <si>
    <t>Cabot</t>
  </si>
  <si>
    <t>Clifton</t>
  </si>
  <si>
    <t>Clifton East</t>
  </si>
  <si>
    <t>Cotham</t>
  </si>
  <si>
    <t>Easton</t>
  </si>
  <si>
    <t>Eastville</t>
  </si>
  <si>
    <t>Filwood</t>
  </si>
  <si>
    <t>Frome Vale</t>
  </si>
  <si>
    <t>Hartcliffe</t>
  </si>
  <si>
    <t>Henbury</t>
  </si>
  <si>
    <t>Hengrove</t>
  </si>
  <si>
    <t>Henleaze</t>
  </si>
  <si>
    <t>Hillfields</t>
  </si>
  <si>
    <t>Horfield</t>
  </si>
  <si>
    <t>Kingsweston</t>
  </si>
  <si>
    <t>Knowle</t>
  </si>
  <si>
    <t>Lawrence Hill</t>
  </si>
  <si>
    <t>Lockleaze</t>
  </si>
  <si>
    <t>Redland</t>
  </si>
  <si>
    <t>St George East</t>
  </si>
  <si>
    <t>St George West</t>
  </si>
  <si>
    <t>Southmead</t>
  </si>
  <si>
    <t>Southville</t>
  </si>
  <si>
    <t>Stockwood</t>
  </si>
  <si>
    <t>Stoke Bishop</t>
  </si>
  <si>
    <t>Westbury-on-Trym</t>
  </si>
  <si>
    <t>Whitchurch Park</t>
  </si>
  <si>
    <t>Windmill Hill</t>
  </si>
  <si>
    <t>Tidworth</t>
  </si>
  <si>
    <t>Till and Wylye Valley</t>
  </si>
  <si>
    <t>Tisbury</t>
  </si>
  <si>
    <t>Trowbridge Adcroft</t>
  </si>
  <si>
    <t>Trowbridge Central</t>
  </si>
  <si>
    <t>Trowbridge Drynham</t>
  </si>
  <si>
    <t>Trowbridge Grove</t>
  </si>
  <si>
    <t>Trowbridge Park</t>
  </si>
  <si>
    <t>Trowbridge Paxcroft</t>
  </si>
  <si>
    <t>Urchfont and The Cannings</t>
  </si>
  <si>
    <t>Warminster Broadway</t>
  </si>
  <si>
    <t>Warminster Copheap and Wylye</t>
  </si>
  <si>
    <t>Warminster East</t>
  </si>
  <si>
    <t>Warminster West</t>
  </si>
  <si>
    <t>Warminster Without</t>
  </si>
  <si>
    <t>Westbury North</t>
  </si>
  <si>
    <t>Westbury East</t>
  </si>
  <si>
    <t>Westbury West</t>
  </si>
  <si>
    <t>Wilton and Lower Wylye Valley</t>
  </si>
  <si>
    <t>Winsley and Westwood</t>
  </si>
  <si>
    <t>Winterslow</t>
  </si>
  <si>
    <t>North Cornwall CC</t>
  </si>
  <si>
    <t>Abbey</t>
  </si>
  <si>
    <t>Longbridge</t>
  </si>
  <si>
    <t>Exbourne</t>
  </si>
  <si>
    <t>Hatherleigh</t>
  </si>
  <si>
    <t>Mary Tavy</t>
  </si>
  <si>
    <t>Milton Ford</t>
  </si>
  <si>
    <t>Newtown</t>
  </si>
  <si>
    <t>Ridgeway</t>
  </si>
  <si>
    <t>Vale</t>
  </si>
  <si>
    <t>Broadheath</t>
  </si>
  <si>
    <t>Grange</t>
  </si>
  <si>
    <t>Cleeve St Michael's</t>
  </si>
  <si>
    <t>Cleeve West</t>
  </si>
  <si>
    <t>Coombe Hill</t>
  </si>
  <si>
    <t>Highnam with Haw Bridge</t>
  </si>
  <si>
    <t>Innsworth with Down Hatherley</t>
  </si>
  <si>
    <t>Isbourne</t>
  </si>
  <si>
    <t>Benhall and The Reddings</t>
  </si>
  <si>
    <t>Charlton Kings</t>
  </si>
  <si>
    <t>Charlton Park</t>
  </si>
  <si>
    <t>Hesters Way</t>
  </si>
  <si>
    <t>Leckhampton</t>
  </si>
  <si>
    <t>Pittville</t>
  </si>
  <si>
    <t>Prestbury</t>
  </si>
  <si>
    <t>St Mark's</t>
  </si>
  <si>
    <t>St Paul's</t>
  </si>
  <si>
    <t>St Peter's</t>
  </si>
  <si>
    <t>Springbank</t>
  </si>
  <si>
    <t>Swindon Village</t>
  </si>
  <si>
    <t>Wimborne Minster</t>
  </si>
  <si>
    <t>Lostwithiel</t>
  </si>
  <si>
    <t>Ludgvan</t>
  </si>
  <si>
    <t>Menheniot</t>
  </si>
  <si>
    <t>Mevagissey</t>
  </si>
  <si>
    <t>Mount Charles</t>
  </si>
  <si>
    <t>Mount Hawke and Portreath</t>
  </si>
  <si>
    <t>Newlyn and Goonhavern</t>
  </si>
  <si>
    <t>Newlyn and Mousehole</t>
  </si>
  <si>
    <t>Newquay Central</t>
  </si>
  <si>
    <t>Newquay Pentire</t>
  </si>
  <si>
    <t>Newquay Treloggan</t>
  </si>
  <si>
    <t>Newquay Tretherras</t>
  </si>
  <si>
    <t>Newquay Treviglas</t>
  </si>
  <si>
    <t>Padstow</t>
  </si>
  <si>
    <t>Penryn East and Mylor</t>
  </si>
  <si>
    <t>Penryn West</t>
  </si>
  <si>
    <t>Penzance Central</t>
  </si>
  <si>
    <t>Penzance East</t>
  </si>
  <si>
    <t>Penzance Promenade</t>
  </si>
  <si>
    <t>Perranporth</t>
  </si>
  <si>
    <t>Poundstock</t>
  </si>
  <si>
    <t>Redruth Central</t>
  </si>
  <si>
    <t>Throop and Muscliff</t>
  </si>
  <si>
    <t>Wallisdown and Winton West</t>
  </si>
  <si>
    <t>Looe East</t>
  </si>
  <si>
    <t>St Michael's</t>
  </si>
  <si>
    <t>Redruth North</t>
  </si>
  <si>
    <t>Redruth South</t>
  </si>
  <si>
    <t>Roche</t>
  </si>
  <si>
    <t>Roseland</t>
  </si>
  <si>
    <t>St Agnes</t>
  </si>
  <si>
    <t>St Austell Bay</t>
  </si>
  <si>
    <t>St Austell Bethel</t>
  </si>
  <si>
    <t>St Austell Gover</t>
  </si>
  <si>
    <t>St Austell Poltair</t>
  </si>
  <si>
    <t>St Cleer</t>
  </si>
  <si>
    <t>St Buryan</t>
  </si>
  <si>
    <t>Weston-super-Mare Central</t>
  </si>
  <si>
    <t>Weston-super-Mare North Worle</t>
  </si>
  <si>
    <t>Weston-super-Mare South Worle</t>
  </si>
  <si>
    <t>Gulval and Heamoor</t>
  </si>
  <si>
    <t>Ethandune</t>
  </si>
  <si>
    <t>Alcombe</t>
  </si>
  <si>
    <t>Brendon Hills</t>
  </si>
  <si>
    <t>Dulverton and District</t>
  </si>
  <si>
    <t>Dunster and Timberscombe</t>
  </si>
  <si>
    <t>Greater Exmoor</t>
  </si>
  <si>
    <t>Minehead Central</t>
  </si>
  <si>
    <t>Axevale</t>
  </si>
  <si>
    <t>Bridgwater Dunwear</t>
  </si>
  <si>
    <t>Bridgwater Fairfax</t>
  </si>
  <si>
    <t>Bridgwater Westover</t>
  </si>
  <si>
    <t>Bridgwater Wyndham</t>
  </si>
  <si>
    <t>Burnham Central</t>
  </si>
  <si>
    <t>Cannington and Wembdon</t>
  </si>
  <si>
    <t>East Polden</t>
  </si>
  <si>
    <t>Highbridge and Burnham Marine</t>
  </si>
  <si>
    <t>Puriton and Woolavington</t>
  </si>
  <si>
    <t>Quantocks</t>
  </si>
  <si>
    <t>West Polden</t>
  </si>
  <si>
    <t>Blunsdon and Highworth</t>
  </si>
  <si>
    <t>Chiseldon and Lawn</t>
  </si>
  <si>
    <t>Covingham and Dorcan</t>
  </si>
  <si>
    <t>Liden, Eldene and Park South</t>
  </si>
  <si>
    <t>Lydiard and Freshbrook</t>
  </si>
  <si>
    <t>Mannington and Western</t>
  </si>
  <si>
    <t>Penhill and Upper Stratton</t>
  </si>
  <si>
    <t>Priory Vale</t>
  </si>
  <si>
    <t>Rodbourne Cheney</t>
  </si>
  <si>
    <t>St Margaret and South Marston</t>
  </si>
  <si>
    <t>Walcot and Park North</t>
  </si>
  <si>
    <t>Wroughton and Wichelstowe</t>
  </si>
  <si>
    <t>Altarnun</t>
  </si>
  <si>
    <t>Frampton Cotterell</t>
  </si>
  <si>
    <t>Cullompton South</t>
  </si>
  <si>
    <t>Kingsteignton East</t>
  </si>
  <si>
    <t>Kingsteignton West</t>
  </si>
  <si>
    <t>Trowbridge Lambrok</t>
  </si>
  <si>
    <t>Bodmin St Leonard</t>
  </si>
  <si>
    <t>Bodmin St Mary's</t>
  </si>
  <si>
    <t>Bodmin St Petroc</t>
  </si>
  <si>
    <t>Breage, Germoe and Sithney</t>
  </si>
  <si>
    <t>Bude</t>
  </si>
  <si>
    <t>Camborne Pendarves</t>
  </si>
  <si>
    <t>Camborne Roskear</t>
  </si>
  <si>
    <t>Camborne Trelowarren</t>
  </si>
  <si>
    <t>Camborne Treslothan</t>
  </si>
  <si>
    <t>Camborne Treswithian</t>
  </si>
  <si>
    <t>Carharrack, Gwennap and St Day</t>
  </si>
  <si>
    <t>Chacewater, Kenwyn and Baldhu</t>
  </si>
  <si>
    <t>Constantine, Mawnan and Budock</t>
  </si>
  <si>
    <t>Crowan and Wendron</t>
  </si>
  <si>
    <t>Falmouth Smithick</t>
  </si>
  <si>
    <t>Feock and Playing Place</t>
  </si>
  <si>
    <t>Four Lanes</t>
  </si>
  <si>
    <t>Fowey and Tywardreath</t>
  </si>
  <si>
    <t>Grenville and Stratton</t>
  </si>
  <si>
    <t>Gunnislake and Calstock</t>
  </si>
  <si>
    <t>Helston South</t>
  </si>
  <si>
    <t>Lanivet and Blisland</t>
  </si>
  <si>
    <t>Lanner and Stithians</t>
  </si>
  <si>
    <t>Launceston North and North Petherwin</t>
  </si>
  <si>
    <t>Liskeard East</t>
  </si>
  <si>
    <t>Liskeard West and Dobwalls</t>
  </si>
  <si>
    <t>Lynher</t>
  </si>
  <si>
    <t>Mabe, Perranarworthal and St Gluvais</t>
  </si>
  <si>
    <t>Marazion and Perranuthnoe</t>
  </si>
  <si>
    <t>Mullion and Grade-Ruan</t>
  </si>
  <si>
    <t>Par and St Blazey Gate</t>
  </si>
  <si>
    <t>Penwithick and Boscoppa</t>
  </si>
  <si>
    <t>Pool and Tehidy</t>
  </si>
  <si>
    <t>Porthleven and Helston West</t>
  </si>
  <si>
    <t>Probus, Tregony and Grampound</t>
  </si>
  <si>
    <t>Rame Peninsular</t>
  </si>
  <si>
    <t>Saltash East</t>
  </si>
  <si>
    <t>Saltash North</t>
  </si>
  <si>
    <t>Saltash South</t>
  </si>
  <si>
    <t>Saltash West</t>
  </si>
  <si>
    <t>St Blazey</t>
  </si>
  <si>
    <t>St Columb Major</t>
  </si>
  <si>
    <t>St Dennis and Nanpean</t>
  </si>
  <si>
    <t>St Dominick, Harrowbarrow and Kelly Bray</t>
  </si>
  <si>
    <t>St Germans and Landulph</t>
  </si>
  <si>
    <t>St Issey and St Tudy</t>
  </si>
  <si>
    <t>St Just In Penwith</t>
  </si>
  <si>
    <t>St Mawgan and Colan</t>
  </si>
  <si>
    <t>St Minver and St Endellion</t>
  </si>
  <si>
    <t>St Stephen-In-Brannel</t>
  </si>
  <si>
    <t>St Teath and St Breward</t>
  </si>
  <si>
    <t>Trelawny</t>
  </si>
  <si>
    <t>Truro Redannick</t>
  </si>
  <si>
    <t>Looe West, Lansallos and Lanteglos</t>
  </si>
  <si>
    <t>Allington &amp; Strete</t>
  </si>
  <si>
    <t>Bickleigh &amp; Cornwood</t>
  </si>
  <si>
    <t>Blackawton &amp; Stoke Fleming</t>
  </si>
  <si>
    <t>Dartington &amp; Staverton</t>
  </si>
  <si>
    <t>Dartmouth &amp; East Dart</t>
  </si>
  <si>
    <t>Ermington &amp; Ugborough</t>
  </si>
  <si>
    <t>Ivbridge East</t>
  </si>
  <si>
    <t>Ivybridge West</t>
  </si>
  <si>
    <t>Kingsbridge</t>
  </si>
  <si>
    <t>Loddiswell &amp; Aveton Gifford</t>
  </si>
  <si>
    <t>Salcombe &amp; Thurlestone</t>
  </si>
  <si>
    <t>Totnes</t>
  </si>
  <si>
    <t>Wembury &amp; Brixton</t>
  </si>
  <si>
    <t>Woolwell</t>
  </si>
  <si>
    <t>Dartmoor</t>
  </si>
  <si>
    <t>Okehampton North</t>
  </si>
  <si>
    <t>Okehampton South</t>
  </si>
  <si>
    <t>Tavistock South East</t>
  </si>
  <si>
    <t>Merley &amp; Bearwood</t>
  </si>
  <si>
    <t>Corfe Mullen</t>
  </si>
  <si>
    <t>Hampreston &amp; Longham</t>
  </si>
  <si>
    <t>Verwood East</t>
  </si>
  <si>
    <t>Verwood West</t>
  </si>
  <si>
    <t>West Moors &amp; Holt</t>
  </si>
  <si>
    <t>Blandford Central</t>
  </si>
  <si>
    <t>Gillingham Rural</t>
  </si>
  <si>
    <t>Lower Tarrants</t>
  </si>
  <si>
    <t>Motcombe &amp; Bourton</t>
  </si>
  <si>
    <t>Riversdale &amp; Portman</t>
  </si>
  <si>
    <t>Shaftesbury East</t>
  </si>
  <si>
    <t>Shaftesbury West</t>
  </si>
  <si>
    <t>Sturminster Newton</t>
  </si>
  <si>
    <t>The Stours &amp; Marnhull</t>
  </si>
  <si>
    <t>Lulworth and Winfrith</t>
  </si>
  <si>
    <t>St Martin</t>
  </si>
  <si>
    <t>Watermoor</t>
  </si>
  <si>
    <t>The Rissingtons</t>
  </si>
  <si>
    <t>The Beeches</t>
  </si>
  <si>
    <t>The Ampneys &amp; Hampton</t>
  </si>
  <si>
    <t>Tetbury with Upton</t>
  </si>
  <si>
    <t>Tetbury Town</t>
  </si>
  <si>
    <t>Tetbury East &amp; Rural</t>
  </si>
  <si>
    <t>South Cerney Village</t>
  </si>
  <si>
    <t>Siddington &amp; Cerney Rural</t>
  </si>
  <si>
    <t>Bourton Vale</t>
  </si>
  <si>
    <t>Bourton Village</t>
  </si>
  <si>
    <t>Campden &amp; Vale</t>
  </si>
  <si>
    <t>Chedworth &amp; Churn Valley</t>
  </si>
  <si>
    <t>Coln Valley</t>
  </si>
  <si>
    <t>Fairford North</t>
  </si>
  <si>
    <t>Grumbolds Ash with Avening</t>
  </si>
  <si>
    <t>Kemble</t>
  </si>
  <si>
    <t>Lechlade, Kempsford &amp; Fairford South</t>
  </si>
  <si>
    <t>Moreton East</t>
  </si>
  <si>
    <t>Moreton West</t>
  </si>
  <si>
    <t>New Mills</t>
  </si>
  <si>
    <t>Four Acres</t>
  </si>
  <si>
    <t>Banwell &amp; Winscombe</t>
  </si>
  <si>
    <t>Blagdon &amp; Churchill</t>
  </si>
  <si>
    <t>Congresbury &amp; Puxton</t>
  </si>
  <si>
    <t>Gordano Valley</t>
  </si>
  <si>
    <t>Hutton &amp; Locking</t>
  </si>
  <si>
    <t>Long Ashton</t>
  </si>
  <si>
    <t>Nailsea Golden Valley</t>
  </si>
  <si>
    <t>Nailsea West End</t>
  </si>
  <si>
    <t>Nailsea Yeo</t>
  </si>
  <si>
    <t>Nailsea Youngwood</t>
  </si>
  <si>
    <t>Portishead North</t>
  </si>
  <si>
    <t>Portishead South</t>
  </si>
  <si>
    <t>Weston-super-Mare Bournville</t>
  </si>
  <si>
    <t>Weston-Super-Mare Hillside</t>
  </si>
  <si>
    <t>Weston-super-Mare Kewstoke</t>
  </si>
  <si>
    <t>Weston-super-Mare Mid Worle</t>
  </si>
  <si>
    <t>Weston-super-Mare Milton</t>
  </si>
  <si>
    <t>Weston-super-Mare Uphill</t>
  </si>
  <si>
    <t>Weston-super-Mare Winterstoke</t>
  </si>
  <si>
    <t>Wick St Lawrence &amp; St Georges</t>
  </si>
  <si>
    <t>Royal Wotton Bassett East</t>
  </si>
  <si>
    <t>Royal Wootton Bassett North</t>
  </si>
  <si>
    <t>Royal Wootton Bassett South</t>
  </si>
  <si>
    <t>Bridport South</t>
  </si>
  <si>
    <t>Broadmayne &amp; Crossways</t>
  </si>
  <si>
    <t>Cerne Valley</t>
  </si>
  <si>
    <t>Chickerell &amp; Chesil Bank</t>
  </si>
  <si>
    <t>Chideock &amp; Symondsbury</t>
  </si>
  <si>
    <t>Lyme Regis &amp; Charmouth</t>
  </si>
  <si>
    <t>Yetminster &amp; Cam Vale</t>
  </si>
  <si>
    <t>Marldon &amp; Littlehempston</t>
  </si>
  <si>
    <t>Bath CC</t>
  </si>
  <si>
    <t>Kingswood CC</t>
  </si>
  <si>
    <t>Dursley, Thornbury and Yate CC</t>
  </si>
  <si>
    <t>Bideford, Bude and Launceston CC</t>
  </si>
  <si>
    <t>Blandford and Wimborne CC</t>
  </si>
  <si>
    <t>Bodmin and St Austell CC</t>
  </si>
  <si>
    <t>Bournemouth North and Christchurch BC</t>
  </si>
  <si>
    <t>Bournemouth South BC</t>
  </si>
  <si>
    <t>Broadstone, Ferndown and Kinson BC</t>
  </si>
  <si>
    <t>Falmouth and Camborne CC</t>
  </si>
  <si>
    <t>Plymouth North BC</t>
  </si>
  <si>
    <t>Plymouth South BC</t>
  </si>
  <si>
    <t>Isles of Scilly</t>
  </si>
  <si>
    <t>Weston-super-Mare CC</t>
  </si>
  <si>
    <t>Tavistock and Ivybridge CC</t>
  </si>
  <si>
    <t>Trowbridge CC</t>
  </si>
  <si>
    <t>Truro and Newquay CC</t>
  </si>
  <si>
    <t>Warminster and Shaftesbury CC</t>
  </si>
  <si>
    <t>West Gloucesteshire CC</t>
  </si>
  <si>
    <t>Hereford and South Herefordshire CC</t>
  </si>
  <si>
    <t>Wormside</t>
  </si>
  <si>
    <t>Widemarsh</t>
  </si>
  <si>
    <t>Whitecross</t>
  </si>
  <si>
    <t>North Herefordshire CC</t>
  </si>
  <si>
    <t>Weobley</t>
  </si>
  <si>
    <t>Tupsley</t>
  </si>
  <si>
    <t>Three Crosses</t>
  </si>
  <si>
    <t>Sutton Walls</t>
  </si>
  <si>
    <t>Stoney Street</t>
  </si>
  <si>
    <t>Saxon Gate</t>
  </si>
  <si>
    <t>Ross West</t>
  </si>
  <si>
    <t>Ross North</t>
  </si>
  <si>
    <t>Ross East</t>
  </si>
  <si>
    <t>Red Hill</t>
  </si>
  <si>
    <t>Queenswood</t>
  </si>
  <si>
    <t>Penyard</t>
  </si>
  <si>
    <t>Old Gore</t>
  </si>
  <si>
    <t>Newton Farm</t>
  </si>
  <si>
    <t>Mortimer</t>
  </si>
  <si>
    <t>Llangarron</t>
  </si>
  <si>
    <t>Leominster West</t>
  </si>
  <si>
    <t>Leominster South</t>
  </si>
  <si>
    <t>Leominster North &amp; Rural</t>
  </si>
  <si>
    <t>Leominster East</t>
  </si>
  <si>
    <t>Ledbury West</t>
  </si>
  <si>
    <t>Ledbury South</t>
  </si>
  <si>
    <t>Ledbury North</t>
  </si>
  <si>
    <t>Kings Acre</t>
  </si>
  <si>
    <t>Kerne Bridge</t>
  </si>
  <si>
    <t>Hope End</t>
  </si>
  <si>
    <t>Holmer</t>
  </si>
  <si>
    <t>Hinton &amp; Hunderton</t>
  </si>
  <si>
    <t>Hampton</t>
  </si>
  <si>
    <t>Hagley</t>
  </si>
  <si>
    <t>Greyfriars</t>
  </si>
  <si>
    <t>Golden Valley South</t>
  </si>
  <si>
    <t>Golden Valley North</t>
  </si>
  <si>
    <t>Eign Hill</t>
  </si>
  <si>
    <t>Dinedor Hill</t>
  </si>
  <si>
    <t>Credenhill</t>
  </si>
  <si>
    <t>Bromyard West</t>
  </si>
  <si>
    <t>Bromyard Bringsty</t>
  </si>
  <si>
    <t>Bobblestock</t>
  </si>
  <si>
    <t>Bishops Frome &amp; Cradley</t>
  </si>
  <si>
    <t>Bircher</t>
  </si>
  <si>
    <t>Birch</t>
  </si>
  <si>
    <t>Belmont Rural</t>
  </si>
  <si>
    <t>Backbury</t>
  </si>
  <si>
    <t>Aylestone Hill</t>
  </si>
  <si>
    <t>Arrow</t>
  </si>
  <si>
    <t>Telford BC</t>
  </si>
  <si>
    <t>Wrockwardine Wood &amp; Trench</t>
  </si>
  <si>
    <t>The Wrekin CC</t>
  </si>
  <si>
    <t>Wrockwardine</t>
  </si>
  <si>
    <t>Woodside</t>
  </si>
  <si>
    <t>The Nedge</t>
  </si>
  <si>
    <t>Shawbirch</t>
  </si>
  <si>
    <t>St Georges</t>
  </si>
  <si>
    <t>Priorslee</t>
  </si>
  <si>
    <t>Oakengates &amp; Ketley Bank</t>
  </si>
  <si>
    <t>Newport South &amp; East</t>
  </si>
  <si>
    <t>Newport North &amp; West</t>
  </si>
  <si>
    <t>Muxton</t>
  </si>
  <si>
    <t>Malinslee &amp; Dawley Bank</t>
  </si>
  <si>
    <t>Madeley &amp; Sutton Hill</t>
  </si>
  <si>
    <t>Ketley &amp; Overdale</t>
  </si>
  <si>
    <t>Ironbridge Gorge</t>
  </si>
  <si>
    <t>Horsehay &amp; Lightmoor</t>
  </si>
  <si>
    <t>Haygate</t>
  </si>
  <si>
    <t>Hadley &amp; Leegomery</t>
  </si>
  <si>
    <t>Ercall</t>
  </si>
  <si>
    <t>Edgmond &amp; Ercall Magna</t>
  </si>
  <si>
    <t>Dothill</t>
  </si>
  <si>
    <t>Donnington</t>
  </si>
  <si>
    <t>Dawley &amp; Aqueduct</t>
  </si>
  <si>
    <t>Church Aston &amp; Lilleshall</t>
  </si>
  <si>
    <t>Brookside</t>
  </si>
  <si>
    <t>Arleston</t>
  </si>
  <si>
    <t>Apley Castle</t>
  </si>
  <si>
    <t>Admaston &amp; Bratton</t>
  </si>
  <si>
    <t>Shrewsbury and Atcham CC</t>
  </si>
  <si>
    <t>North Shropshire CC</t>
  </si>
  <si>
    <t>Ludlow CC</t>
  </si>
  <si>
    <t>Worfield</t>
  </si>
  <si>
    <t>Whittington</t>
  </si>
  <si>
    <t>Whitchurch South</t>
  </si>
  <si>
    <t>Whitchurch North</t>
  </si>
  <si>
    <t>Wem</t>
  </si>
  <si>
    <t>Underdale</t>
  </si>
  <si>
    <t>The Meres</t>
  </si>
  <si>
    <t>Tern</t>
  </si>
  <si>
    <t>Sundorne</t>
  </si>
  <si>
    <t>Shifnal South and Cosford</t>
  </si>
  <si>
    <t>Shifnal North</t>
  </si>
  <si>
    <t>Shawbury</t>
  </si>
  <si>
    <t>Severn Valley</t>
  </si>
  <si>
    <t>Gobowen, Selattyn and Weston Rhyn</t>
  </si>
  <si>
    <t>St Oswald</t>
  </si>
  <si>
    <t>St Martin's</t>
  </si>
  <si>
    <t>Ruyton and Baschurch</t>
  </si>
  <si>
    <t>Radbrook</t>
  </si>
  <si>
    <t>Quarry and Coton Hill</t>
  </si>
  <si>
    <t>Prees</t>
  </si>
  <si>
    <t>Porthill</t>
  </si>
  <si>
    <t>Oswestry West</t>
  </si>
  <si>
    <t>Oswestry South</t>
  </si>
  <si>
    <t>Oswestry East</t>
  </si>
  <si>
    <t>Much Wenlock</t>
  </si>
  <si>
    <t>Monkmoor</t>
  </si>
  <si>
    <t>Rea Valley</t>
  </si>
  <si>
    <t>Meole</t>
  </si>
  <si>
    <t>Market Drayton West</t>
  </si>
  <si>
    <t>Market Drayton East</t>
  </si>
  <si>
    <t>Ludlow South</t>
  </si>
  <si>
    <t>Ludlow North</t>
  </si>
  <si>
    <t>Ludlow East</t>
  </si>
  <si>
    <t>Loton</t>
  </si>
  <si>
    <t>Longden</t>
  </si>
  <si>
    <t>Llanymynech</t>
  </si>
  <si>
    <t>Hodnet</t>
  </si>
  <si>
    <t>Highley</t>
  </si>
  <si>
    <t>Harlescott</t>
  </si>
  <si>
    <t>Ellesmere Urban</t>
  </si>
  <si>
    <t>Corvedale</t>
  </si>
  <si>
    <t>Copthorne</t>
  </si>
  <si>
    <t>Clun</t>
  </si>
  <si>
    <t>Cleobury Mortimer</t>
  </si>
  <si>
    <t>Clee</t>
  </si>
  <si>
    <t>Church Stretton and Craven Arms</t>
  </si>
  <si>
    <t>Chirbury and Worthen</t>
  </si>
  <si>
    <t>Cheswardine</t>
  </si>
  <si>
    <t>Castlefields and Ditherington</t>
  </si>
  <si>
    <t>Burnell</t>
  </si>
  <si>
    <t>Brown Clee</t>
  </si>
  <si>
    <t>Broseley</t>
  </si>
  <si>
    <t>Bridgnorth West and Tasley</t>
  </si>
  <si>
    <t>Bridgnorth East and Astley Abbotts</t>
  </si>
  <si>
    <t>Bowbrook</t>
  </si>
  <si>
    <t>Bishop's Castle</t>
  </si>
  <si>
    <t>Belle Vue</t>
  </si>
  <si>
    <t>Bayston Hill, Column and Sutton</t>
  </si>
  <si>
    <t>Battlefield</t>
  </si>
  <si>
    <t>Bagley</t>
  </si>
  <si>
    <t>Alveley and Claverley</t>
  </si>
  <si>
    <t>Albrighton</t>
  </si>
  <si>
    <t>Tamworth CC</t>
  </si>
  <si>
    <t>Wilnecote</t>
  </si>
  <si>
    <t>Stonydelph</t>
  </si>
  <si>
    <t>Spital</t>
  </si>
  <si>
    <t>Mercian</t>
  </si>
  <si>
    <t>Glascote</t>
  </si>
  <si>
    <t>Bolehall</t>
  </si>
  <si>
    <t>Belgrave</t>
  </si>
  <si>
    <t>Amington</t>
  </si>
  <si>
    <t>Staffordshire Moorlands CC</t>
  </si>
  <si>
    <t>Werrington</t>
  </si>
  <si>
    <t>Manifold</t>
  </si>
  <si>
    <t>Leek West</t>
  </si>
  <si>
    <t>Leek South</t>
  </si>
  <si>
    <t>Leek North</t>
  </si>
  <si>
    <t>Leek East</t>
  </si>
  <si>
    <t>Ipstones</t>
  </si>
  <si>
    <t>Horton</t>
  </si>
  <si>
    <t>Hamps Valley</t>
  </si>
  <si>
    <t>Stone CC</t>
  </si>
  <si>
    <t>Forsbrook</t>
  </si>
  <si>
    <t>Dane</t>
  </si>
  <si>
    <t>Churnet</t>
  </si>
  <si>
    <t>Cheddleton</t>
  </si>
  <si>
    <t>Checkley</t>
  </si>
  <si>
    <t>Cheadle West</t>
  </si>
  <si>
    <t>Cheadle South East</t>
  </si>
  <si>
    <t>Cheadle North East</t>
  </si>
  <si>
    <t>Cellarhead</t>
  </si>
  <si>
    <t>Caverswall</t>
  </si>
  <si>
    <t>Brown Edge and Endon</t>
  </si>
  <si>
    <t>Biddulph West</t>
  </si>
  <si>
    <t>Biddulph South</t>
  </si>
  <si>
    <t>Biddulph North</t>
  </si>
  <si>
    <t>Biddulph Moor</t>
  </si>
  <si>
    <t>Biddulph East</t>
  </si>
  <si>
    <t>Bagnall and Stanley</t>
  </si>
  <si>
    <t>Alton</t>
  </si>
  <si>
    <t>Stafford CC</t>
  </si>
  <si>
    <t>Weeping Cross &amp; Wildwood</t>
  </si>
  <si>
    <t>Walton</t>
  </si>
  <si>
    <t>Swynnerton &amp; Oulton</t>
  </si>
  <si>
    <t>Seighford &amp; Church Eaton</t>
  </si>
  <si>
    <t>St Michael's &amp; Stonefield</t>
  </si>
  <si>
    <t>Rowley</t>
  </si>
  <si>
    <t>Penkside</t>
  </si>
  <si>
    <t>Milwich</t>
  </si>
  <si>
    <t>Milford</t>
  </si>
  <si>
    <t>Manor</t>
  </si>
  <si>
    <t>Littleworth</t>
  </si>
  <si>
    <t>Holmcroft</t>
  </si>
  <si>
    <t>Highfields &amp; Western Downs</t>
  </si>
  <si>
    <t>Haywood &amp; Hixon</t>
  </si>
  <si>
    <t>Gnosall &amp; Woodseaves</t>
  </si>
  <si>
    <t>Fulford</t>
  </si>
  <si>
    <t>Forebridge</t>
  </si>
  <si>
    <t>Eccleshall</t>
  </si>
  <si>
    <t>Doxey &amp; Castletown</t>
  </si>
  <si>
    <t>Coton</t>
  </si>
  <si>
    <t>Common</t>
  </si>
  <si>
    <t>Baswich</t>
  </si>
  <si>
    <t>Barlaston</t>
  </si>
  <si>
    <t>South Staffordshire CC</t>
  </si>
  <si>
    <t>Wombourne South West</t>
  </si>
  <si>
    <t>Wombourne South East</t>
  </si>
  <si>
    <t>Wombourne North and Lower Penn</t>
  </si>
  <si>
    <t>Wheaton Aston, Bishopswood and Lapley</t>
  </si>
  <si>
    <t>Trysull and Seisdon</t>
  </si>
  <si>
    <t>Perton Lakeside</t>
  </si>
  <si>
    <t>Perton East</t>
  </si>
  <si>
    <t>Perton Dippons</t>
  </si>
  <si>
    <t>Penkridge West</t>
  </si>
  <si>
    <t>Penkridge South East</t>
  </si>
  <si>
    <t>Penkridge North East and Acton Trussell</t>
  </si>
  <si>
    <t>Pattingham and Patshull</t>
  </si>
  <si>
    <t>Kinver</t>
  </si>
  <si>
    <t>Huntington and Hatherton</t>
  </si>
  <si>
    <t>Himley and Swindon</t>
  </si>
  <si>
    <t>Great Wyrley Town</t>
  </si>
  <si>
    <t>Great Wyrley Landywood</t>
  </si>
  <si>
    <t>Featherstone and Shareshill</t>
  </si>
  <si>
    <t>Essington</t>
  </si>
  <si>
    <t>Codsall South</t>
  </si>
  <si>
    <t>Codsall North</t>
  </si>
  <si>
    <t>Cheslyn Hay South</t>
  </si>
  <si>
    <t>Cheslyn Hay North and Saredon</t>
  </si>
  <si>
    <t>Brewood and Coven</t>
  </si>
  <si>
    <t>Bilbrook</t>
  </si>
  <si>
    <t>Newcastle-under-Lyme BC</t>
  </si>
  <si>
    <t>Wolstanton</t>
  </si>
  <si>
    <t>Westlands</t>
  </si>
  <si>
    <t>Town</t>
  </si>
  <si>
    <t>Thistleberry</t>
  </si>
  <si>
    <t>Stoke-on-Trent North BC</t>
  </si>
  <si>
    <t>Talke</t>
  </si>
  <si>
    <t>Silverdale and Parksite</t>
  </si>
  <si>
    <t>Seabridge</t>
  </si>
  <si>
    <t>Ravenscliffe</t>
  </si>
  <si>
    <t>Newchapel</t>
  </si>
  <si>
    <t>May Bank</t>
  </si>
  <si>
    <t>Madeley</t>
  </si>
  <si>
    <t>Loggerheads and Whitmore</t>
  </si>
  <si>
    <t>Knutton and Silverdale</t>
  </si>
  <si>
    <t>Kidsgrove</t>
  </si>
  <si>
    <t>Keele</t>
  </si>
  <si>
    <t>Holditch</t>
  </si>
  <si>
    <t>Halmerend</t>
  </si>
  <si>
    <t>Cross Heath</t>
  </si>
  <si>
    <t>Clayton</t>
  </si>
  <si>
    <t>Butt Lane</t>
  </si>
  <si>
    <t>Bradwell</t>
  </si>
  <si>
    <t>Audley and Bignall End</t>
  </si>
  <si>
    <t>Lichfield CC</t>
  </si>
  <si>
    <t>Whittington &amp; Streethay</t>
  </si>
  <si>
    <t>Summerfield &amp; All Saints</t>
  </si>
  <si>
    <t>Stowe</t>
  </si>
  <si>
    <t>Shenstone</t>
  </si>
  <si>
    <t>St John's</t>
  </si>
  <si>
    <t>Mease Valley</t>
  </si>
  <si>
    <t>Longdon</t>
  </si>
  <si>
    <t>Little Aston &amp; Stonnall</t>
  </si>
  <si>
    <t>Leomansley</t>
  </si>
  <si>
    <t>Highfield</t>
  </si>
  <si>
    <t>Hammerwich with Wall</t>
  </si>
  <si>
    <t>Fazeley</t>
  </si>
  <si>
    <t>Curborough</t>
  </si>
  <si>
    <t>Colton &amp; the Ridwares</t>
  </si>
  <si>
    <t>Chasetown</t>
  </si>
  <si>
    <t>Chase Terrace</t>
  </si>
  <si>
    <t>Chadsmead</t>
  </si>
  <si>
    <t>Bourne Vale</t>
  </si>
  <si>
    <t>Boney Hay &amp; Central</t>
  </si>
  <si>
    <t>Boley Park</t>
  </si>
  <si>
    <t>Armitage with Handsacre</t>
  </si>
  <si>
    <t>Alrewas &amp; Fradley</t>
  </si>
  <si>
    <t>Burton CC</t>
  </si>
  <si>
    <t>Yoxall</t>
  </si>
  <si>
    <t>Winshill</t>
  </si>
  <si>
    <t>Weaver</t>
  </si>
  <si>
    <t>Tutbury and Outwoods</t>
  </si>
  <si>
    <t>Stretton</t>
  </si>
  <si>
    <t>Stapenhill</t>
  </si>
  <si>
    <t>Shobnall</t>
  </si>
  <si>
    <t>Rolleston on Dove</t>
  </si>
  <si>
    <t>Needwood</t>
  </si>
  <si>
    <t>Horninglow</t>
  </si>
  <si>
    <t>Heath</t>
  </si>
  <si>
    <t>Eton Park</t>
  </si>
  <si>
    <t>Crown</t>
  </si>
  <si>
    <t>Burton</t>
  </si>
  <si>
    <t>Brizlincote</t>
  </si>
  <si>
    <t>Branston</t>
  </si>
  <si>
    <t>Bagots</t>
  </si>
  <si>
    <t>Anglesey</t>
  </si>
  <si>
    <t>Cannock Chase CC</t>
  </si>
  <si>
    <t>Western Springs</t>
  </si>
  <si>
    <t>Rawnsley</t>
  </si>
  <si>
    <t>Norton Canes</t>
  </si>
  <si>
    <t>Hednesford South</t>
  </si>
  <si>
    <t>Hednesford North</t>
  </si>
  <si>
    <t>Hednesford Green Heath</t>
  </si>
  <si>
    <t>Heath Hayes East and Wimblebury</t>
  </si>
  <si>
    <t>Hawks Green</t>
  </si>
  <si>
    <t>Etching Hill and The Heath</t>
  </si>
  <si>
    <t>Cannock West</t>
  </si>
  <si>
    <t>Cannock South</t>
  </si>
  <si>
    <t>Cannock North</t>
  </si>
  <si>
    <t>Cannock East</t>
  </si>
  <si>
    <t>Brereton and Ravenhill</t>
  </si>
  <si>
    <t>Stoke-on-Trent South BC</t>
  </si>
  <si>
    <t>Stoke-on-Trent Central BC</t>
  </si>
  <si>
    <t>Weston Coyney</t>
  </si>
  <si>
    <t>Tunstall</t>
  </si>
  <si>
    <t>Springfields and Trent Vale</t>
  </si>
  <si>
    <t>Sneyd Green</t>
  </si>
  <si>
    <t>Sandford Hill</t>
  </si>
  <si>
    <t>Penkhull and Stoke</t>
  </si>
  <si>
    <t>Moorcroft</t>
  </si>
  <si>
    <t>Meir South</t>
  </si>
  <si>
    <t>Meir Park</t>
  </si>
  <si>
    <t>Meir North</t>
  </si>
  <si>
    <t>Meir Hay</t>
  </si>
  <si>
    <t>Little Chell and Stanfield</t>
  </si>
  <si>
    <t>Lightwood North and Normacot</t>
  </si>
  <si>
    <t>Joiner's Square</t>
  </si>
  <si>
    <t>Hollybush and Longton West</t>
  </si>
  <si>
    <t>Hartshill and Basford</t>
  </si>
  <si>
    <t>Hanley Park and Shelton</t>
  </si>
  <si>
    <t>Hanford and Trentham</t>
  </si>
  <si>
    <t>Great Chell and Packmoor</t>
  </si>
  <si>
    <t>Goldenhill and Sandyford</t>
  </si>
  <si>
    <t>Ford Green and Smallthorne</t>
  </si>
  <si>
    <t>Fenton West and Mount Pleasant</t>
  </si>
  <si>
    <t>Fenton East</t>
  </si>
  <si>
    <t>Etruria and Hanley</t>
  </si>
  <si>
    <t>Eaton Park</t>
  </si>
  <si>
    <t>Dresden and Florence</t>
  </si>
  <si>
    <t>Burslem Park</t>
  </si>
  <si>
    <t>Burslem Central</t>
  </si>
  <si>
    <t>Broadway and Longton East</t>
  </si>
  <si>
    <t>Bradeley and Chell Heath</t>
  </si>
  <si>
    <t>Boothen and Oak Hill</t>
  </si>
  <si>
    <t>Blurton West and Newstead</t>
  </si>
  <si>
    <t>Blurton East</t>
  </si>
  <si>
    <t>Birches Head and Central Forest Park</t>
  </si>
  <si>
    <t>Bentilee and Ubberley</t>
  </si>
  <si>
    <t>Baddeley, Milton and Norton</t>
  </si>
  <si>
    <t>Abbey Hulton and Townsend</t>
  </si>
  <si>
    <t>Warwick and Leamington BC</t>
  </si>
  <si>
    <t>Woodloes</t>
  </si>
  <si>
    <t>Whitnash</t>
  </si>
  <si>
    <t>Sydenham</t>
  </si>
  <si>
    <t>Kenilworth and Southam CC</t>
  </si>
  <si>
    <t>Stoneleigh &amp; Cubbington</t>
  </si>
  <si>
    <t>Saltisford</t>
  </si>
  <si>
    <t>Radford Semele</t>
  </si>
  <si>
    <t>Park Hill</t>
  </si>
  <si>
    <t>Newbold</t>
  </si>
  <si>
    <t>Myton &amp; Heathcote</t>
  </si>
  <si>
    <t>Milverton</t>
  </si>
  <si>
    <t>Leam</t>
  </si>
  <si>
    <t>Emscote</t>
  </si>
  <si>
    <t>Clarendon</t>
  </si>
  <si>
    <t>Budbrooke</t>
  </si>
  <si>
    <t>Brunswick</t>
  </si>
  <si>
    <t>Bishop's Tachbrook</t>
  </si>
  <si>
    <t>Aylesford</t>
  </si>
  <si>
    <t>Arden</t>
  </si>
  <si>
    <t>Stratford-on-Avon CC</t>
  </si>
  <si>
    <t>Wellesbourne West</t>
  </si>
  <si>
    <t>Wellesbourne East</t>
  </si>
  <si>
    <t>Welford-on-Avon</t>
  </si>
  <si>
    <t>Welcombe</t>
  </si>
  <si>
    <t>Tiddington</t>
  </si>
  <si>
    <t>Tanworth-in-Arden</t>
  </si>
  <si>
    <t>Studley with Sambourne</t>
  </si>
  <si>
    <t>Studley with Mappleborough Green</t>
  </si>
  <si>
    <t>Southam South</t>
  </si>
  <si>
    <t>Southam North</t>
  </si>
  <si>
    <t>Snitterfield</t>
  </si>
  <si>
    <t>Shottery</t>
  </si>
  <si>
    <t>Shipston South</t>
  </si>
  <si>
    <t>Shipston North</t>
  </si>
  <si>
    <t>Red Horse</t>
  </si>
  <si>
    <t>Quinton</t>
  </si>
  <si>
    <t>Napton &amp; Fenny Compton</t>
  </si>
  <si>
    <t>Long Itchington &amp; Stockton</t>
  </si>
  <si>
    <t>Kinwarton</t>
  </si>
  <si>
    <t>Kineton</t>
  </si>
  <si>
    <t>Henley-in-Arden</t>
  </si>
  <si>
    <t>Hathaway</t>
  </si>
  <si>
    <t>Harbury</t>
  </si>
  <si>
    <t>Guildhall</t>
  </si>
  <si>
    <t>Ettington</t>
  </si>
  <si>
    <t>Clopton</t>
  </si>
  <si>
    <t>Bridgetown</t>
  </si>
  <si>
    <t>Brailes &amp; Compton</t>
  </si>
  <si>
    <t>Bishopton</t>
  </si>
  <si>
    <t>Bishop's Itchington</t>
  </si>
  <si>
    <t>Bidford West &amp; Salford</t>
  </si>
  <si>
    <t>Bidford East</t>
  </si>
  <si>
    <t>Avenue</t>
  </si>
  <si>
    <t>Alcester &amp; Rural</t>
  </si>
  <si>
    <t>Alcester Town</t>
  </si>
  <si>
    <t>Rugby CC</t>
  </si>
  <si>
    <t>Wolvey and Shilton</t>
  </si>
  <si>
    <t>Wolston and the Lawfords</t>
  </si>
  <si>
    <t>Rokeby and Overslade</t>
  </si>
  <si>
    <t>Revel and Binley Woods</t>
  </si>
  <si>
    <t>Paddox</t>
  </si>
  <si>
    <t>Newbold and Brownsover</t>
  </si>
  <si>
    <t>New Bilton</t>
  </si>
  <si>
    <t>Leam Valley</t>
  </si>
  <si>
    <t>Hillmorton</t>
  </si>
  <si>
    <t>Eastlands</t>
  </si>
  <si>
    <t>Dunsmore</t>
  </si>
  <si>
    <t>Coton and Boughton</t>
  </si>
  <si>
    <t>Clifton, Newton and Churchover</t>
  </si>
  <si>
    <t>Bilton</t>
  </si>
  <si>
    <t>Benn</t>
  </si>
  <si>
    <t>Admirals and Cawston</t>
  </si>
  <si>
    <t>Nuneaton CC</t>
  </si>
  <si>
    <t>Whitestone</t>
  </si>
  <si>
    <t>Wem Brook</t>
  </si>
  <si>
    <t>Weddington</t>
  </si>
  <si>
    <t>North Warwickshire CC</t>
  </si>
  <si>
    <t>Slough</t>
  </si>
  <si>
    <t>St Nicolas</t>
  </si>
  <si>
    <t>Poplar</t>
  </si>
  <si>
    <t>Galley Common</t>
  </si>
  <si>
    <t>Exhall</t>
  </si>
  <si>
    <t>Camp Hill</t>
  </si>
  <si>
    <t>Bulkington</t>
  </si>
  <si>
    <t>Bede</t>
  </si>
  <si>
    <t>Bar Pool</t>
  </si>
  <si>
    <t>Attleborough</t>
  </si>
  <si>
    <t>Arbury</t>
  </si>
  <si>
    <t>Water Orton</t>
  </si>
  <si>
    <t>Polesworth West</t>
  </si>
  <si>
    <t>Polesworth East</t>
  </si>
  <si>
    <t>Newton Regis and Warton</t>
  </si>
  <si>
    <t>Kingsbury</t>
  </si>
  <si>
    <t>Hurley and Wood End</t>
  </si>
  <si>
    <t>Hartshill</t>
  </si>
  <si>
    <t>Fillongley</t>
  </si>
  <si>
    <t>Dordon</t>
  </si>
  <si>
    <t>Curdworth</t>
  </si>
  <si>
    <t>Coleshill South</t>
  </si>
  <si>
    <t>Coleshill North</t>
  </si>
  <si>
    <t>Baddesley and Grendon</t>
  </si>
  <si>
    <t>Atherstone South and Mancetter</t>
  </si>
  <si>
    <t>Atherstone North</t>
  </si>
  <si>
    <t>Atherstone Central</t>
  </si>
  <si>
    <t>Arley and Whitacre</t>
  </si>
  <si>
    <t>Wolverhampton South West BC</t>
  </si>
  <si>
    <t>Wolverhampton North East BC</t>
  </si>
  <si>
    <t>Wednesfield South</t>
  </si>
  <si>
    <t>Wednesfield North</t>
  </si>
  <si>
    <t>Tettenhall Wightwick</t>
  </si>
  <si>
    <t>Tettenhall Regis</t>
  </si>
  <si>
    <t>Wolverhampton South East BC</t>
  </si>
  <si>
    <t>Spring Vale</t>
  </si>
  <si>
    <t>Penn</t>
  </si>
  <si>
    <t>Oxley</t>
  </si>
  <si>
    <t>Merry Hill</t>
  </si>
  <si>
    <t>Heath Town</t>
  </si>
  <si>
    <t>Graiseley</t>
  </si>
  <si>
    <t>Fallings Park</t>
  </si>
  <si>
    <t>Ettingshall</t>
  </si>
  <si>
    <t>East Park</t>
  </si>
  <si>
    <t>Bushbury South and Low Hill</t>
  </si>
  <si>
    <t>Bushbury North</t>
  </si>
  <si>
    <t>Blakenhall</t>
  </si>
  <si>
    <t>Bilston North</t>
  </si>
  <si>
    <t>Bilston East</t>
  </si>
  <si>
    <t>Walsall South BC</t>
  </si>
  <si>
    <t>Walsall North BC</t>
  </si>
  <si>
    <t>Aldridge-Brownhills BC</t>
  </si>
  <si>
    <t>Willenhall South</t>
  </si>
  <si>
    <t>Willenhall North</t>
  </si>
  <si>
    <t>Streetly</t>
  </si>
  <si>
    <t>Short Heath</t>
  </si>
  <si>
    <t>St Matthew's</t>
  </si>
  <si>
    <t>Rushall-Shelfield</t>
  </si>
  <si>
    <t>Pleck</t>
  </si>
  <si>
    <t>Pheasey Park Farm</t>
  </si>
  <si>
    <t>Pelsall</t>
  </si>
  <si>
    <t>Palfrey</t>
  </si>
  <si>
    <t>Paddock</t>
  </si>
  <si>
    <t>Darlaston South</t>
  </si>
  <si>
    <t>Brownhills</t>
  </si>
  <si>
    <t>Bloxwich West</t>
  </si>
  <si>
    <t>Bloxwich East</t>
  </si>
  <si>
    <t>Blakenall</t>
  </si>
  <si>
    <t>Birchills Leamore</t>
  </si>
  <si>
    <t>Bentley and Darlaston North</t>
  </si>
  <si>
    <t>Aldridge North and Walsall Wood</t>
  </si>
  <si>
    <t>Aldridge Central and South</t>
  </si>
  <si>
    <t>Solihull BC</t>
  </si>
  <si>
    <t>Meriden CC</t>
  </si>
  <si>
    <t>Smith's Wood</t>
  </si>
  <si>
    <t>Silhill</t>
  </si>
  <si>
    <t>Shirley West</t>
  </si>
  <si>
    <t>Shirley South</t>
  </si>
  <si>
    <t>Shirley East</t>
  </si>
  <si>
    <t>St Alphege</t>
  </si>
  <si>
    <t>Olton</t>
  </si>
  <si>
    <t>Meriden</t>
  </si>
  <si>
    <t>Lyndon</t>
  </si>
  <si>
    <t>Kingshurst and Fordbridge</t>
  </si>
  <si>
    <t>Elmdon</t>
  </si>
  <si>
    <t>Dorridge and Hockley Heath</t>
  </si>
  <si>
    <t>Chelmsley Wood</t>
  </si>
  <si>
    <t>Castle Bromwich</t>
  </si>
  <si>
    <t>Blythe</t>
  </si>
  <si>
    <t>Bickenhill</t>
  </si>
  <si>
    <t>West Bromwich West BC</t>
  </si>
  <si>
    <t>West Bromwich East BC</t>
  </si>
  <si>
    <t>Warley BC</t>
  </si>
  <si>
    <t>West Bromwich Central</t>
  </si>
  <si>
    <t>Wednesbury South</t>
  </si>
  <si>
    <t>Wednesbury North</t>
  </si>
  <si>
    <t>Tividale</t>
  </si>
  <si>
    <t>Tipton Green</t>
  </si>
  <si>
    <t>Soho and Victoria</t>
  </si>
  <si>
    <t>Smethwick</t>
  </si>
  <si>
    <t>St Pauls</t>
  </si>
  <si>
    <t>Halesowen and Rowley Regis BC</t>
  </si>
  <si>
    <t>Princes End</t>
  </si>
  <si>
    <t>Oldbury</t>
  </si>
  <si>
    <t>Old Warley</t>
  </si>
  <si>
    <t>Newton</t>
  </si>
  <si>
    <t>Langley</t>
  </si>
  <si>
    <t>Hateley Heath</t>
  </si>
  <si>
    <t>Greets Green and Lyng</t>
  </si>
  <si>
    <t>Great Bridge</t>
  </si>
  <si>
    <t>Great Barr with Yew Tree</t>
  </si>
  <si>
    <t>Friar Park</t>
  </si>
  <si>
    <t>Cradley Heath and Old Hill</t>
  </si>
  <si>
    <t>Charlemont with Grove Vale</t>
  </si>
  <si>
    <t>Bristnall</t>
  </si>
  <si>
    <t>Blackheath</t>
  </si>
  <si>
    <t>Stourbridge BC</t>
  </si>
  <si>
    <t>Dudley South BC</t>
  </si>
  <si>
    <t>Dudley North BC</t>
  </si>
  <si>
    <t>Wordsley</t>
  </si>
  <si>
    <t>Wollaston and Stourbridge Town</t>
  </si>
  <si>
    <t>Upper Gornal and Woodsetton</t>
  </si>
  <si>
    <t>Sedgley</t>
  </si>
  <si>
    <t>St Thomas's</t>
  </si>
  <si>
    <t>St James's</t>
  </si>
  <si>
    <t>Quarry Bank and Dudley Wood</t>
  </si>
  <si>
    <t>Pedmore and Stourbridge East</t>
  </si>
  <si>
    <t>Norton</t>
  </si>
  <si>
    <t>Netherton, Woodside and St Andrews</t>
  </si>
  <si>
    <t>Lye and Stourbridge North</t>
  </si>
  <si>
    <t>Kingswinford South</t>
  </si>
  <si>
    <t>Kingswinford North and Wall Heath</t>
  </si>
  <si>
    <t>Hayley Green and Cradley South</t>
  </si>
  <si>
    <t>Halesowen South</t>
  </si>
  <si>
    <t>Halesowen North</t>
  </si>
  <si>
    <t>Gornal</t>
  </si>
  <si>
    <t>Cradley and Wollescote</t>
  </si>
  <si>
    <t>Coseley East</t>
  </si>
  <si>
    <t>Castle and Priory</t>
  </si>
  <si>
    <t>Brockmoor and Pensnett</t>
  </si>
  <si>
    <t>Brierley Hill</t>
  </si>
  <si>
    <t>Belle Vale</t>
  </si>
  <si>
    <t>Amblecote</t>
  </si>
  <si>
    <t>Coventry South BC</t>
  </si>
  <si>
    <t>Coventry North West BC</t>
  </si>
  <si>
    <t>Coventry North East BC</t>
  </si>
  <si>
    <t>Wyken</t>
  </si>
  <si>
    <t>Woodlands</t>
  </si>
  <si>
    <t>Whoberley</t>
  </si>
  <si>
    <t>Westwood</t>
  </si>
  <si>
    <t>Wainbody</t>
  </si>
  <si>
    <t>Upper Stoke</t>
  </si>
  <si>
    <t>Sherbourne</t>
  </si>
  <si>
    <t>Radford</t>
  </si>
  <si>
    <t>Lower Stoke</t>
  </si>
  <si>
    <t>Longford</t>
  </si>
  <si>
    <t>Holbrook</t>
  </si>
  <si>
    <t>Henley</t>
  </si>
  <si>
    <t>Foleshill</t>
  </si>
  <si>
    <t>Earlsdon</t>
  </si>
  <si>
    <t>Cheylesmore</t>
  </si>
  <si>
    <t>Binley and Willenhall</t>
  </si>
  <si>
    <t>Bablake</t>
  </si>
  <si>
    <t>Sutton Coldfield BC</t>
  </si>
  <si>
    <t>Birmingham, Yardley BC</t>
  </si>
  <si>
    <t>Birmingham, Perry Barr BC</t>
  </si>
  <si>
    <t>Birmingham, Ladywood BC</t>
  </si>
  <si>
    <t>Birmingham, Hodge Hill BC</t>
  </si>
  <si>
    <t>Birmingham, Hall Green BC</t>
  </si>
  <si>
    <t>Birmingham, Erdington BC</t>
  </si>
  <si>
    <t>Birmingham, Northfield BC</t>
  </si>
  <si>
    <t>Weoley</t>
  </si>
  <si>
    <t>Washwood Heath</t>
  </si>
  <si>
    <t>Tyburn</t>
  </si>
  <si>
    <t>Sutton Vesey</t>
  </si>
  <si>
    <t>Sutton Trinity</t>
  </si>
  <si>
    <t>Sutton New Hall</t>
  </si>
  <si>
    <t>Sutton Four Oaks</t>
  </si>
  <si>
    <t>Stockland Green</t>
  </si>
  <si>
    <t>Stechford and Yardley North</t>
  </si>
  <si>
    <t>Springfield</t>
  </si>
  <si>
    <t>Sparkbrook</t>
  </si>
  <si>
    <t>South Yardley</t>
  </si>
  <si>
    <t>Soho</t>
  </si>
  <si>
    <t>Sheldon</t>
  </si>
  <si>
    <t>Shard End</t>
  </si>
  <si>
    <t>Birmingham, Selly Oak BC</t>
  </si>
  <si>
    <t>Selly Oak</t>
  </si>
  <si>
    <t>Birmingham, Edgbaston BC</t>
  </si>
  <si>
    <t>Perry Barr</t>
  </si>
  <si>
    <t>Oscott</t>
  </si>
  <si>
    <t>Northfield</t>
  </si>
  <si>
    <t>Nechells</t>
  </si>
  <si>
    <t>Moseley and Kings Heath</t>
  </si>
  <si>
    <t>Lozells and East Handsworth</t>
  </si>
  <si>
    <t>Ladywood</t>
  </si>
  <si>
    <t>Kingstanding</t>
  </si>
  <si>
    <t>Kings Norton</t>
  </si>
  <si>
    <t>Hodge Hill</t>
  </si>
  <si>
    <t>Harborne</t>
  </si>
  <si>
    <t>Handsworth Wood</t>
  </si>
  <si>
    <t>Hall Green</t>
  </si>
  <si>
    <t>Erdington</t>
  </si>
  <si>
    <t>Edgbaston</t>
  </si>
  <si>
    <t>Brandwood</t>
  </si>
  <si>
    <t>Bournville</t>
  </si>
  <si>
    <t>Bordesley Green</t>
  </si>
  <si>
    <t>Billesley</t>
  </si>
  <si>
    <t>Bartley Green</t>
  </si>
  <si>
    <t>Aston</t>
  </si>
  <si>
    <t>Acocks Green</t>
  </si>
  <si>
    <t>Wyre Forest CC</t>
  </si>
  <si>
    <t>Wyre Forest Rural</t>
  </si>
  <si>
    <t>Wribbenhall &amp; Arley</t>
  </si>
  <si>
    <t>Offmore &amp; Comberton</t>
  </si>
  <si>
    <t>Mitton</t>
  </si>
  <si>
    <t>Lickhill</t>
  </si>
  <si>
    <t>Franche &amp; Habberley North</t>
  </si>
  <si>
    <t>Foley Park &amp; Hoobrook</t>
  </si>
  <si>
    <t>Broadwaters</t>
  </si>
  <si>
    <t>Blakebrook &amp; Habberley South</t>
  </si>
  <si>
    <t>Bewdley &amp; Rock</t>
  </si>
  <si>
    <t>Areley Kings &amp; Riverside</t>
  </si>
  <si>
    <t>Aggborough &amp; Spennells</t>
  </si>
  <si>
    <t>Mid Worcestershire CC</t>
  </si>
  <si>
    <t>Upton Snodsbury</t>
  </si>
  <si>
    <t>The Littletons</t>
  </si>
  <si>
    <t>West Worcestershire CC</t>
  </si>
  <si>
    <t>South Bredon Hill</t>
  </si>
  <si>
    <t>Pinvin</t>
  </si>
  <si>
    <t>Pershore</t>
  </si>
  <si>
    <t>Ombersley</t>
  </si>
  <si>
    <t>Norton and Whittington</t>
  </si>
  <si>
    <t>Lovett and North Claines</t>
  </si>
  <si>
    <t>Little Hampton</t>
  </si>
  <si>
    <t>Redditch CC</t>
  </si>
  <si>
    <t>Inkberrow</t>
  </si>
  <si>
    <t>Honeybourne and Pebworth</t>
  </si>
  <si>
    <t>Harvington and Norton</t>
  </si>
  <si>
    <t>Hartlebury</t>
  </si>
  <si>
    <t>Great Hampton</t>
  </si>
  <si>
    <t>Fladbury</t>
  </si>
  <si>
    <t>Evesham South</t>
  </si>
  <si>
    <t>Evesham North</t>
  </si>
  <si>
    <t>Elmley Castle and Somerville</t>
  </si>
  <si>
    <t>Eckington</t>
  </si>
  <si>
    <t>Droitwich West</t>
  </si>
  <si>
    <t>Droitwich South West</t>
  </si>
  <si>
    <t>Droitwich South East</t>
  </si>
  <si>
    <t>Droitwich East</t>
  </si>
  <si>
    <t>Droitwich Central</t>
  </si>
  <si>
    <t>Drakes Broughton</t>
  </si>
  <si>
    <t>Dodderhill</t>
  </si>
  <si>
    <t>Broadway and Wickhamford</t>
  </si>
  <si>
    <t>Bretforton and Offenham</t>
  </si>
  <si>
    <t>Bredon</t>
  </si>
  <si>
    <t>Bengeworth</t>
  </si>
  <si>
    <t>Badsey</t>
  </si>
  <si>
    <t>Worcester BC</t>
  </si>
  <si>
    <t>Warndon Parish South</t>
  </si>
  <si>
    <t>Warndon Parish North</t>
  </si>
  <si>
    <t>Warndon</t>
  </si>
  <si>
    <t>St Stephen</t>
  </si>
  <si>
    <t>St Peter's Parish</t>
  </si>
  <si>
    <t>St John</t>
  </si>
  <si>
    <t>St Clement</t>
  </si>
  <si>
    <t>Rainbow Hill</t>
  </si>
  <si>
    <t>Nunnery</t>
  </si>
  <si>
    <t>Gorse Hill</t>
  </si>
  <si>
    <t>Claines</t>
  </si>
  <si>
    <t>Cathedral</t>
  </si>
  <si>
    <t>Bedwardine</t>
  </si>
  <si>
    <t>Battenhall</t>
  </si>
  <si>
    <t>Arboretum</t>
  </si>
  <si>
    <t>Winyates</t>
  </si>
  <si>
    <t>West</t>
  </si>
  <si>
    <t>Matchborough</t>
  </si>
  <si>
    <t>Lodge Park</t>
  </si>
  <si>
    <t>Headless Cross and Oakenshaw</t>
  </si>
  <si>
    <t>Greenlands</t>
  </si>
  <si>
    <t>Crabbs Cross</t>
  </si>
  <si>
    <t>Church Hill</t>
  </si>
  <si>
    <t>Batchley &amp; Brockhill</t>
  </si>
  <si>
    <t>Astwood Bank and Feckenham</t>
  </si>
  <si>
    <t>Woodbury</t>
  </si>
  <si>
    <t>Wells</t>
  </si>
  <si>
    <t>Upton and Hanley</t>
  </si>
  <si>
    <t>Tenbury</t>
  </si>
  <si>
    <t>Teme Valley</t>
  </si>
  <si>
    <t>Ripple</t>
  </si>
  <si>
    <t>Powick</t>
  </si>
  <si>
    <t>Pickersleigh</t>
  </si>
  <si>
    <t>Morton</t>
  </si>
  <si>
    <t>Martley</t>
  </si>
  <si>
    <t>Link</t>
  </si>
  <si>
    <t>Lindridge</t>
  </si>
  <si>
    <t>Kempsey</t>
  </si>
  <si>
    <t>Hallow</t>
  </si>
  <si>
    <t>Dyson Perrins</t>
  </si>
  <si>
    <t>Chase</t>
  </si>
  <si>
    <t>Baldwin</t>
  </si>
  <si>
    <t>Alfrick and Leigh</t>
  </si>
  <si>
    <t>Bromsgrove CC</t>
  </si>
  <si>
    <t>Wythall West</t>
  </si>
  <si>
    <t>Wythall East</t>
  </si>
  <si>
    <t>Tardebigge</t>
  </si>
  <si>
    <t>Slideslow</t>
  </si>
  <si>
    <t>Sidemoor</t>
  </si>
  <si>
    <t>Sanders Park</t>
  </si>
  <si>
    <t>Rubery South</t>
  </si>
  <si>
    <t>Rubery North</t>
  </si>
  <si>
    <t>Rock Hill</t>
  </si>
  <si>
    <t>Perryfields</t>
  </si>
  <si>
    <t>Marlbrook</t>
  </si>
  <si>
    <t>Lowes Hill</t>
  </si>
  <si>
    <t>Lickey Hills</t>
  </si>
  <si>
    <t>Hollywood</t>
  </si>
  <si>
    <t>Hill Top</t>
  </si>
  <si>
    <t>Hagley West</t>
  </si>
  <si>
    <t>Hagley East</t>
  </si>
  <si>
    <t>Drakes Cross</t>
  </si>
  <si>
    <t>Cofton</t>
  </si>
  <si>
    <t>Charford</t>
  </si>
  <si>
    <t>Catshill South</t>
  </si>
  <si>
    <t>Catshill North</t>
  </si>
  <si>
    <t>Bromsgrove Central</t>
  </si>
  <si>
    <t>Belbroughton &amp; Romsley</t>
  </si>
  <si>
    <t>Barnt Green &amp; Hopwood</t>
  </si>
  <si>
    <t>Avoncroft</t>
  </si>
  <si>
    <t>Aston Fields</t>
  </si>
  <si>
    <t>Alvechurch Village</t>
  </si>
  <si>
    <t>Alvechurch South</t>
  </si>
  <si>
    <t>Ludlow and Leominster CC</t>
  </si>
  <si>
    <t>Malvern and Ledbury CC</t>
  </si>
  <si>
    <t>Aldridge, Brownhills and Bloxwich BC</t>
  </si>
  <si>
    <t>Birmingham Brandwood BC</t>
  </si>
  <si>
    <t>Birmingham Edgbaston BC</t>
  </si>
  <si>
    <t>Birmingham Erdington BC</t>
  </si>
  <si>
    <t>Birmingham Hodge Hill BC</t>
  </si>
  <si>
    <t>Birmingham Ladywood BC</t>
  </si>
  <si>
    <t>Birmingham Northfield BC</t>
  </si>
  <si>
    <t>Birmingham Perry Barr BC</t>
  </si>
  <si>
    <t>Birmingham Selly Oak and Halesowen BC</t>
  </si>
  <si>
    <t>Birmingham Yardley BC</t>
  </si>
  <si>
    <t>Bridgnorth, Wellington and The Wrekin CC</t>
  </si>
  <si>
    <t>Bromsgrove and Droitwich CC</t>
  </si>
  <si>
    <t>Chelmsley Wood and Solihull North BC</t>
  </si>
  <si>
    <t>Coventry West and Meriden CC</t>
  </si>
  <si>
    <t>Dudley East and Tipton BC</t>
  </si>
  <si>
    <t>Dudley West BC</t>
  </si>
  <si>
    <t>Evesham and South Warwickshire CC</t>
  </si>
  <si>
    <t>Kenilworth and Leamington CC</t>
  </si>
  <si>
    <t>Rugby and Southam CC</t>
  </si>
  <si>
    <t>Shrewsbury CC</t>
  </si>
  <si>
    <t>Shirley and Solihull South BC</t>
  </si>
  <si>
    <t>Walsall Central BC</t>
  </si>
  <si>
    <t>Warwick and Stratford-on-Avon CC</t>
  </si>
  <si>
    <t>Wednesfield and Willenhall BC</t>
  </si>
  <si>
    <t>West Bromwich BC</t>
  </si>
  <si>
    <t>West Staffordshire CC</t>
  </si>
  <si>
    <t>Wolverhampton South and Coseley BC</t>
  </si>
  <si>
    <t>Wolverhampton West BC</t>
  </si>
  <si>
    <t>Dagenham and Rainham BC</t>
  </si>
  <si>
    <t>Whalebone</t>
  </si>
  <si>
    <t>Village</t>
  </si>
  <si>
    <t>Barking BC</t>
  </si>
  <si>
    <t>Valence</t>
  </si>
  <si>
    <t>Thames</t>
  </si>
  <si>
    <t>River</t>
  </si>
  <si>
    <t>Parsloes</t>
  </si>
  <si>
    <t>Mayesbrook</t>
  </si>
  <si>
    <t>Goresbrook</t>
  </si>
  <si>
    <t>Gascoigne</t>
  </si>
  <si>
    <t>Eastbury</t>
  </si>
  <si>
    <t>Eastbrook</t>
  </si>
  <si>
    <t>Chadwell Heath</t>
  </si>
  <si>
    <t>Becontree</t>
  </si>
  <si>
    <t>Alibon</t>
  </si>
  <si>
    <t>Romford BC</t>
  </si>
  <si>
    <t>Hornchurch and Upminster BC</t>
  </si>
  <si>
    <t>Finchley and Golders Green BC</t>
  </si>
  <si>
    <t>Woodhouse</t>
  </si>
  <si>
    <t>Hendon BC</t>
  </si>
  <si>
    <t>West Hendon</t>
  </si>
  <si>
    <t>West Finchley</t>
  </si>
  <si>
    <t>Chipping Barnet BC</t>
  </si>
  <si>
    <t>Totteridge</t>
  </si>
  <si>
    <t>Oakleigh</t>
  </si>
  <si>
    <t>Mill Hill</t>
  </si>
  <si>
    <t>High Barnet</t>
  </si>
  <si>
    <t>Hendon</t>
  </si>
  <si>
    <t>Hale</t>
  </si>
  <si>
    <t>Golders Green</t>
  </si>
  <si>
    <t>Garden Suburb</t>
  </si>
  <si>
    <t>Finchley Church End</t>
  </si>
  <si>
    <t>Edgware</t>
  </si>
  <si>
    <t>East Finchley</t>
  </si>
  <si>
    <t>East Barnet</t>
  </si>
  <si>
    <t>Coppetts</t>
  </si>
  <si>
    <t>Colindale</t>
  </si>
  <si>
    <t>Childs Hill</t>
  </si>
  <si>
    <t>Burnt Oak</t>
  </si>
  <si>
    <t>Brunswick Park</t>
  </si>
  <si>
    <t>Erith and Thamesmead BC</t>
  </si>
  <si>
    <t>Thamesmead East</t>
  </si>
  <si>
    <t>Old Bexley and Sidcup BC</t>
  </si>
  <si>
    <t>Sidcup</t>
  </si>
  <si>
    <t>Bexleyheath and Crayford BC</t>
  </si>
  <si>
    <t>St Mary's</t>
  </si>
  <si>
    <t>Northumberland Heath</t>
  </si>
  <si>
    <t>North End</t>
  </si>
  <si>
    <t>Longlands</t>
  </si>
  <si>
    <t>Lesnes Abbey</t>
  </si>
  <si>
    <t>Falconwood and Welling</t>
  </si>
  <si>
    <t>Erith</t>
  </si>
  <si>
    <t>East Wickham</t>
  </si>
  <si>
    <t>Danson Park</t>
  </si>
  <si>
    <t>Cray Meadows</t>
  </si>
  <si>
    <t>Crayford</t>
  </si>
  <si>
    <t>Colyers</t>
  </si>
  <si>
    <t>Christchurch</t>
  </si>
  <si>
    <t>Brampton</t>
  </si>
  <si>
    <t>Blendon and Penhill</t>
  </si>
  <si>
    <t>Blackfen and Lamorbey</t>
  </si>
  <si>
    <t>Belvedere</t>
  </si>
  <si>
    <t>Barnehurst</t>
  </si>
  <si>
    <t>Greenwich and Woolwich BC</t>
  </si>
  <si>
    <t>Eltham BC</t>
  </si>
  <si>
    <t>Brent Central BC</t>
  </si>
  <si>
    <t>Willesden Green</t>
  </si>
  <si>
    <t>Brent North BC</t>
  </si>
  <si>
    <t>Wembley Central</t>
  </si>
  <si>
    <t>Welsh Harp</t>
  </si>
  <si>
    <t>Tokyngton</t>
  </si>
  <si>
    <t>Sudbury</t>
  </si>
  <si>
    <t>Stonebridge</t>
  </si>
  <si>
    <t>Queensbury</t>
  </si>
  <si>
    <t>Hampstead and Kilburn BC</t>
  </si>
  <si>
    <t>Queens Park</t>
  </si>
  <si>
    <t>Northwick Park</t>
  </si>
  <si>
    <t>Mapesbury</t>
  </si>
  <si>
    <t>Kilburn</t>
  </si>
  <si>
    <t>Kenton</t>
  </si>
  <si>
    <t>Kensal Green</t>
  </si>
  <si>
    <t>Harlesden</t>
  </si>
  <si>
    <t>Fryent</t>
  </si>
  <si>
    <t>Dudden Hill</t>
  </si>
  <si>
    <t>Dollis Hill</t>
  </si>
  <si>
    <t>Brondesbury Park</t>
  </si>
  <si>
    <t>Barnhill</t>
  </si>
  <si>
    <t>Alperton</t>
  </si>
  <si>
    <t>Holborn and St Pancras BC</t>
  </si>
  <si>
    <t>Beckenham BC</t>
  </si>
  <si>
    <t>West Wickham</t>
  </si>
  <si>
    <t>Shortlands</t>
  </si>
  <si>
    <t>Bromley and Chislehurst BC</t>
  </si>
  <si>
    <t>Plaistow and Sundridge</t>
  </si>
  <si>
    <t>Orpington BC</t>
  </si>
  <si>
    <t>Petts Wood and Knoll</t>
  </si>
  <si>
    <t>Lewisham West and Penge BC</t>
  </si>
  <si>
    <t>Penge and Cator</t>
  </si>
  <si>
    <t>Orpington</t>
  </si>
  <si>
    <t>Mottingham and Chislehurst North</t>
  </si>
  <si>
    <t>Kelsey and Eden Park</t>
  </si>
  <si>
    <t>Hayes and Coney Hall</t>
  </si>
  <si>
    <t>Farnborough and Crofton</t>
  </si>
  <si>
    <t>Darwin</t>
  </si>
  <si>
    <t>Crystal Palace</t>
  </si>
  <si>
    <t>Cray Valley West</t>
  </si>
  <si>
    <t>Cray Valley East</t>
  </si>
  <si>
    <t>Copers Cope</t>
  </si>
  <si>
    <t>Clock House</t>
  </si>
  <si>
    <t>Chislehurst</t>
  </si>
  <si>
    <t>Chelsfield and Pratts Bottom</t>
  </si>
  <si>
    <t>Bromley Town</t>
  </si>
  <si>
    <t>Bromley Common and Keston</t>
  </si>
  <si>
    <t>Biggin Hill</t>
  </si>
  <si>
    <t>Bickley</t>
  </si>
  <si>
    <t>Lewisham East BC</t>
  </si>
  <si>
    <t>Lewisham, Deptford BC</t>
  </si>
  <si>
    <t>West Hampstead</t>
  </si>
  <si>
    <t>Swiss Cottage</t>
  </si>
  <si>
    <t>St Pancras and Somers Town</t>
  </si>
  <si>
    <t>Regent's Park</t>
  </si>
  <si>
    <t>King's Cross</t>
  </si>
  <si>
    <t>Kentish Town</t>
  </si>
  <si>
    <t>Holborn and Covent Garden</t>
  </si>
  <si>
    <t>Highgate</t>
  </si>
  <si>
    <t>Haverstock</t>
  </si>
  <si>
    <t>Hampstead Town</t>
  </si>
  <si>
    <t>Gospel Oak</t>
  </si>
  <si>
    <t>Frognal and Fitzjohns</t>
  </si>
  <si>
    <t>Fortune Green</t>
  </si>
  <si>
    <t>Cantelowes</t>
  </si>
  <si>
    <t>Camden Town with Primrose Hill</t>
  </si>
  <si>
    <t>Bloomsbury</t>
  </si>
  <si>
    <t>Belsize</t>
  </si>
  <si>
    <t>Cities of London and Westminster BC</t>
  </si>
  <si>
    <t>Bridge</t>
  </si>
  <si>
    <t>City of London</t>
  </si>
  <si>
    <t>Croydon Central BC</t>
  </si>
  <si>
    <t>Croydon North BC</t>
  </si>
  <si>
    <t>West Thornton</t>
  </si>
  <si>
    <t>Croydon South BC</t>
  </si>
  <si>
    <t>Waddon</t>
  </si>
  <si>
    <t>Upper Norwood</t>
  </si>
  <si>
    <t>Thornton Heath</t>
  </si>
  <si>
    <t>South Norwood</t>
  </si>
  <si>
    <t>Shirley</t>
  </si>
  <si>
    <t>Selsdon and Ballards</t>
  </si>
  <si>
    <t>Selhurst</t>
  </si>
  <si>
    <t>Sanderstead</t>
  </si>
  <si>
    <t>Purley</t>
  </si>
  <si>
    <t>Norbury</t>
  </si>
  <si>
    <t>New Addington</t>
  </si>
  <si>
    <t>Kenley</t>
  </si>
  <si>
    <t>Heathfield</t>
  </si>
  <si>
    <t>Fieldway</t>
  </si>
  <si>
    <t>Fairfield</t>
  </si>
  <si>
    <t>Croham</t>
  </si>
  <si>
    <t>Coulsdon West</t>
  </si>
  <si>
    <t>Coulsdon East</t>
  </si>
  <si>
    <t>Broad Green</t>
  </si>
  <si>
    <t>Bensham Manor</t>
  </si>
  <si>
    <t>Ashburton</t>
  </si>
  <si>
    <t>Addiscombe</t>
  </si>
  <si>
    <t>Ealing Central and Acton BC</t>
  </si>
  <si>
    <t>Walpole</t>
  </si>
  <si>
    <t>Southfield</t>
  </si>
  <si>
    <t>Ealing, Southall BC</t>
  </si>
  <si>
    <t>Southall Green</t>
  </si>
  <si>
    <t>Southall Broadway</t>
  </si>
  <si>
    <t>South Acton</t>
  </si>
  <si>
    <t>Ealing North BC</t>
  </si>
  <si>
    <t>Perivale</t>
  </si>
  <si>
    <t>Norwood Green</t>
  </si>
  <si>
    <t>Northolt West End</t>
  </si>
  <si>
    <t>Northolt Mandeville</t>
  </si>
  <si>
    <t>North Greenford</t>
  </si>
  <si>
    <t>Lady Margaret</t>
  </si>
  <si>
    <t>Hobbayne</t>
  </si>
  <si>
    <t>Hanger Hill</t>
  </si>
  <si>
    <t>Greenford Green</t>
  </si>
  <si>
    <t>Greenford Broadway</t>
  </si>
  <si>
    <t>Elthorne</t>
  </si>
  <si>
    <t>East Acton</t>
  </si>
  <si>
    <t>Ealing Common</t>
  </si>
  <si>
    <t>Ealing Broadway</t>
  </si>
  <si>
    <t>Dormers Wells</t>
  </si>
  <si>
    <t>Cleveland</t>
  </si>
  <si>
    <t>Acton Central</t>
  </si>
  <si>
    <t>Enfield, Southgate BC</t>
  </si>
  <si>
    <t>Winchmore Hill</t>
  </si>
  <si>
    <t>Edmonton BC</t>
  </si>
  <si>
    <t>Upper Edmonton</t>
  </si>
  <si>
    <t>Enfield North BC</t>
  </si>
  <si>
    <t>Turkey Street</t>
  </si>
  <si>
    <t>Southgate Green</t>
  </si>
  <si>
    <t>Southgate</t>
  </si>
  <si>
    <t>Southbury</t>
  </si>
  <si>
    <t>Ponders End</t>
  </si>
  <si>
    <t>Palmers Green</t>
  </si>
  <si>
    <t>Lower Edmonton</t>
  </si>
  <si>
    <t>Jubilee</t>
  </si>
  <si>
    <t>Highlands</t>
  </si>
  <si>
    <t>Haselbury</t>
  </si>
  <si>
    <t>Enfield Lock</t>
  </si>
  <si>
    <t>Enfield Highway</t>
  </si>
  <si>
    <t>Edmonton Green</t>
  </si>
  <si>
    <t>Cockfosters</t>
  </si>
  <si>
    <t>Bush Hill Park</t>
  </si>
  <si>
    <t>Bowes</t>
  </si>
  <si>
    <t>Woolwich Riverside</t>
  </si>
  <si>
    <t>Woolwich Common</t>
  </si>
  <si>
    <t>Thamesmead Moorings</t>
  </si>
  <si>
    <t>Shooters Hill</t>
  </si>
  <si>
    <t>Plumstead</t>
  </si>
  <si>
    <t>Peninsula</t>
  </si>
  <si>
    <t>Middle Park and Sutcliffe</t>
  </si>
  <si>
    <t>Kidbrooke with Hornfair</t>
  </si>
  <si>
    <t>Greenwich West</t>
  </si>
  <si>
    <t>Glyndon</t>
  </si>
  <si>
    <t>Eltham West</t>
  </si>
  <si>
    <t>Eltham South</t>
  </si>
  <si>
    <t>Eltham North</t>
  </si>
  <si>
    <t>Coldharbour and New Eltham</t>
  </si>
  <si>
    <t>Charlton</t>
  </si>
  <si>
    <t>Blackheath Westcombe</t>
  </si>
  <si>
    <t>Abbey Wood</t>
  </si>
  <si>
    <t>Hackney North and Stoke Newington BC</t>
  </si>
  <si>
    <t>Woodberry Down</t>
  </si>
  <si>
    <t>Hackney South and Shoreditch BC</t>
  </si>
  <si>
    <t>Victoria</t>
  </si>
  <si>
    <t>Stoke Newington</t>
  </si>
  <si>
    <t>Stamford Hill West</t>
  </si>
  <si>
    <t>Shacklewell</t>
  </si>
  <si>
    <t>London Fields</t>
  </si>
  <si>
    <t>Lea Bridge</t>
  </si>
  <si>
    <t>King's Park</t>
  </si>
  <si>
    <t>Hoxton West</t>
  </si>
  <si>
    <t>Hoxton East &amp; Shoreditch</t>
  </si>
  <si>
    <t>Homerton</t>
  </si>
  <si>
    <t>Haggerston</t>
  </si>
  <si>
    <t>Hackney Wick</t>
  </si>
  <si>
    <t>Hackney Downs</t>
  </si>
  <si>
    <t>Hackney Central</t>
  </si>
  <si>
    <t>De Beauvoir</t>
  </si>
  <si>
    <t>Dalston</t>
  </si>
  <si>
    <t>Clissold</t>
  </si>
  <si>
    <t>Cazenove</t>
  </si>
  <si>
    <t>Brownswood</t>
  </si>
  <si>
    <t>Hammersmith BC</t>
  </si>
  <si>
    <t>Wormholt and White City</t>
  </si>
  <si>
    <t>Chelsea and Fulham BC</t>
  </si>
  <si>
    <t>Shepherd's Bush Green</t>
  </si>
  <si>
    <t>Sands End</t>
  </si>
  <si>
    <t>Ravenscourt Park</t>
  </si>
  <si>
    <t>Parsons Green and Walham</t>
  </si>
  <si>
    <t>Palace Riverside</t>
  </si>
  <si>
    <t>Munster</t>
  </si>
  <si>
    <t>Hammersmith Broadway</t>
  </si>
  <si>
    <t>Fulham Reach</t>
  </si>
  <si>
    <t>Fulham Broadway</t>
  </si>
  <si>
    <t>College Park and Old Oak</t>
  </si>
  <si>
    <t>Avonmore and Brook Green</t>
  </si>
  <si>
    <t>Askew</t>
  </si>
  <si>
    <t>Addison</t>
  </si>
  <si>
    <t>Kensington BC</t>
  </si>
  <si>
    <t>Hornsey and Wood Green BC</t>
  </si>
  <si>
    <t>Tottenham BC</t>
  </si>
  <si>
    <t>White Hart Lane</t>
  </si>
  <si>
    <t>West Green</t>
  </si>
  <si>
    <t>Tottenham Hale</t>
  </si>
  <si>
    <t>Tottenham Green</t>
  </si>
  <si>
    <t>Stroud Green</t>
  </si>
  <si>
    <t>Seven Sisters</t>
  </si>
  <si>
    <t>St Ann's</t>
  </si>
  <si>
    <t>Northumberland Park</t>
  </si>
  <si>
    <t>Noel Park</t>
  </si>
  <si>
    <t>Muswell Hill</t>
  </si>
  <si>
    <t>Hornsey</t>
  </si>
  <si>
    <t>Harringay</t>
  </si>
  <si>
    <t>Fortis Green</t>
  </si>
  <si>
    <t>Crouch End</t>
  </si>
  <si>
    <t>Bruce Grove</t>
  </si>
  <si>
    <t>Bounds Green</t>
  </si>
  <si>
    <t>Alexandra</t>
  </si>
  <si>
    <t>Harrow West BC</t>
  </si>
  <si>
    <t>West Harrow</t>
  </si>
  <si>
    <t>Harrow East BC</t>
  </si>
  <si>
    <t>Wealdstone</t>
  </si>
  <si>
    <t>Stanmore Park</t>
  </si>
  <si>
    <t>Roxeth</t>
  </si>
  <si>
    <t>Roxbourne</t>
  </si>
  <si>
    <t>Rayners Lane</t>
  </si>
  <si>
    <t>Ruislip, Northwood and Pinner BC</t>
  </si>
  <si>
    <t>Pinner South</t>
  </si>
  <si>
    <t>Pinner</t>
  </si>
  <si>
    <t>Marlborough</t>
  </si>
  <si>
    <t>Kenton West</t>
  </si>
  <si>
    <t>Kenton East</t>
  </si>
  <si>
    <t>Headstone South</t>
  </si>
  <si>
    <t>Headstone North</t>
  </si>
  <si>
    <t>Hatch End</t>
  </si>
  <si>
    <t>Harrow Weald</t>
  </si>
  <si>
    <t>Harrow on the Hill</t>
  </si>
  <si>
    <t>Greenhill</t>
  </si>
  <si>
    <t>Canons</t>
  </si>
  <si>
    <t>Belmont</t>
  </si>
  <si>
    <t>Uxbridge and South Ruislip BC</t>
  </si>
  <si>
    <t>Hayes and Harlington BC</t>
  </si>
  <si>
    <t>Upminster</t>
  </si>
  <si>
    <t>Squirrel's Heath</t>
  </si>
  <si>
    <t>South Hornchurch</t>
  </si>
  <si>
    <t>St Andrew's</t>
  </si>
  <si>
    <t>Romford Town</t>
  </si>
  <si>
    <t>Rainham and Wennington</t>
  </si>
  <si>
    <t>Pettits</t>
  </si>
  <si>
    <t>Mawneys</t>
  </si>
  <si>
    <t>Hylands</t>
  </si>
  <si>
    <t>Heaton</t>
  </si>
  <si>
    <t>Havering Park</t>
  </si>
  <si>
    <t>Harold Wood</t>
  </si>
  <si>
    <t>Hacton</t>
  </si>
  <si>
    <t>Gooshays</t>
  </si>
  <si>
    <t>Emerson Park</t>
  </si>
  <si>
    <t>Elm Park</t>
  </si>
  <si>
    <t>Cranham</t>
  </si>
  <si>
    <t>Brooklands</t>
  </si>
  <si>
    <t>Yiewsley</t>
  </si>
  <si>
    <t>Yeading</t>
  </si>
  <si>
    <t>West Ruislip</t>
  </si>
  <si>
    <t>West Drayton</t>
  </si>
  <si>
    <t>Uxbridge South</t>
  </si>
  <si>
    <t>Uxbridge North</t>
  </si>
  <si>
    <t>Townfield</t>
  </si>
  <si>
    <t>South Ruislip</t>
  </si>
  <si>
    <t>Pinkwell</t>
  </si>
  <si>
    <t>Northwood Hills</t>
  </si>
  <si>
    <t>Northwood</t>
  </si>
  <si>
    <t>Ickenham</t>
  </si>
  <si>
    <t>Hillingdon East</t>
  </si>
  <si>
    <t>Heathrow Villages</t>
  </si>
  <si>
    <t>Harefield</t>
  </si>
  <si>
    <t>Eastcote and East Ruislip</t>
  </si>
  <si>
    <t>Charville</t>
  </si>
  <si>
    <t>Cavendish</t>
  </si>
  <si>
    <t>Brunel</t>
  </si>
  <si>
    <t>Botwell</t>
  </si>
  <si>
    <t>Brentford and Isleworth BC</t>
  </si>
  <si>
    <t>Turnham Green</t>
  </si>
  <si>
    <t>Syon</t>
  </si>
  <si>
    <t>Osterley and Spring Grove</t>
  </si>
  <si>
    <t>Isleworth</t>
  </si>
  <si>
    <t>Feltham and Heston BC</t>
  </si>
  <si>
    <t>Hounslow West</t>
  </si>
  <si>
    <t>Hounslow South</t>
  </si>
  <si>
    <t>Hounslow Heath</t>
  </si>
  <si>
    <t>Hounslow Central</t>
  </si>
  <si>
    <t>Heston West</t>
  </si>
  <si>
    <t>Heston East</t>
  </si>
  <si>
    <t>Heston Central</t>
  </si>
  <si>
    <t>Hanworth Park</t>
  </si>
  <si>
    <t>Hanworth</t>
  </si>
  <si>
    <t>Feltham West</t>
  </si>
  <si>
    <t>Feltham North</t>
  </si>
  <si>
    <t>Cranford</t>
  </si>
  <si>
    <t>Chiswick Riverside</t>
  </si>
  <si>
    <t>Chiswick Homefields</t>
  </si>
  <si>
    <t>Brentford</t>
  </si>
  <si>
    <t>Bedfont</t>
  </si>
  <si>
    <t>Islington North BC</t>
  </si>
  <si>
    <t>Tollington</t>
  </si>
  <si>
    <t>Islington South and Finsbury BC</t>
  </si>
  <si>
    <t>St George's</t>
  </si>
  <si>
    <t>Mildmay</t>
  </si>
  <si>
    <t>Junction</t>
  </si>
  <si>
    <t>Holloway</t>
  </si>
  <si>
    <t>Hillrise</t>
  </si>
  <si>
    <t>Highbury West</t>
  </si>
  <si>
    <t>Highbury East</t>
  </si>
  <si>
    <t>Finsbury Park</t>
  </si>
  <si>
    <t>Clerkenwell</t>
  </si>
  <si>
    <t>Canonbury</t>
  </si>
  <si>
    <t>Caledonian</t>
  </si>
  <si>
    <t>Bunhill</t>
  </si>
  <si>
    <t>Barnsbury</t>
  </si>
  <si>
    <t>Stanley</t>
  </si>
  <si>
    <t>St Helen's</t>
  </si>
  <si>
    <t>Royal Hospital</t>
  </si>
  <si>
    <t>Redcliffe</t>
  </si>
  <si>
    <t>Queen's Gate</t>
  </si>
  <si>
    <t>Pembridge</t>
  </si>
  <si>
    <t>Notting Dale</t>
  </si>
  <si>
    <t>Norland</t>
  </si>
  <si>
    <t>Holland</t>
  </si>
  <si>
    <t>Golborne</t>
  </si>
  <si>
    <t>Earl's Court</t>
  </si>
  <si>
    <t>Dalgarno</t>
  </si>
  <si>
    <t>Courtfield</t>
  </si>
  <si>
    <t>Colville</t>
  </si>
  <si>
    <t>Chelsea Riverside</t>
  </si>
  <si>
    <t>Campden</t>
  </si>
  <si>
    <t>Brompton &amp; Hans Town</t>
  </si>
  <si>
    <t>Abingdon</t>
  </si>
  <si>
    <t>Richmond Park BC</t>
  </si>
  <si>
    <t>Tudor</t>
  </si>
  <si>
    <t>Kingston and Surbiton BC</t>
  </si>
  <si>
    <t>Tolworth and Hook Rise</t>
  </si>
  <si>
    <t>Surbiton Hill</t>
  </si>
  <si>
    <t>Old Malden</t>
  </si>
  <si>
    <t>Norbiton</t>
  </si>
  <si>
    <t>Grove</t>
  </si>
  <si>
    <t>Coombe Vale</t>
  </si>
  <si>
    <t>Chessington South</t>
  </si>
  <si>
    <t>Chessington North and Hook</t>
  </si>
  <si>
    <t>Canbury</t>
  </si>
  <si>
    <t>Beverley</t>
  </si>
  <si>
    <t>Berrylands</t>
  </si>
  <si>
    <t>Twickenham BC</t>
  </si>
  <si>
    <t>Vauxhall BC</t>
  </si>
  <si>
    <t>Vassall</t>
  </si>
  <si>
    <t>Streatham BC</t>
  </si>
  <si>
    <t>Tulse Hill</t>
  </si>
  <si>
    <t>Dulwich and West Norwood BC</t>
  </si>
  <si>
    <t>Thurlow Park</t>
  </si>
  <si>
    <t>Thornton</t>
  </si>
  <si>
    <t>Streatham Wells</t>
  </si>
  <si>
    <t>Streatham South</t>
  </si>
  <si>
    <t>Streatham Hill</t>
  </si>
  <si>
    <t>Stockwell</t>
  </si>
  <si>
    <t>Prince's</t>
  </si>
  <si>
    <t>Oval</t>
  </si>
  <si>
    <t>Larkhall</t>
  </si>
  <si>
    <t>Knight's Hill</t>
  </si>
  <si>
    <t>Herne Hill</t>
  </si>
  <si>
    <t>Gipsy Hill</t>
  </si>
  <si>
    <t>Ferndale</t>
  </si>
  <si>
    <t>Coldharbour</t>
  </si>
  <si>
    <t>Clapham Town</t>
  </si>
  <si>
    <t>Clapham Common</t>
  </si>
  <si>
    <t>Brixton Hill</t>
  </si>
  <si>
    <t>Bishop's</t>
  </si>
  <si>
    <t>Camberwell and Peckham BC</t>
  </si>
  <si>
    <t>Bermondsey and Old Southwark BC</t>
  </si>
  <si>
    <t>Whitefoot</t>
  </si>
  <si>
    <t>Telegraph Hill</t>
  </si>
  <si>
    <t>Rushey Green</t>
  </si>
  <si>
    <t>Perry Vale</t>
  </si>
  <si>
    <t>New Cross</t>
  </si>
  <si>
    <t>Lewisham Central</t>
  </si>
  <si>
    <t>Lee Green</t>
  </si>
  <si>
    <t>Ladywell</t>
  </si>
  <si>
    <t>Grove Park</t>
  </si>
  <si>
    <t>Forest Hill</t>
  </si>
  <si>
    <t>Evelyn</t>
  </si>
  <si>
    <t>Downham</t>
  </si>
  <si>
    <t>Crofton Park</t>
  </si>
  <si>
    <t>Catford South</t>
  </si>
  <si>
    <t>Brockley</t>
  </si>
  <si>
    <t>Bellingham</t>
  </si>
  <si>
    <t>Wimbledon BC</t>
  </si>
  <si>
    <t>Wimbledon Park</t>
  </si>
  <si>
    <t>West Barnes</t>
  </si>
  <si>
    <t>Mitcham and Morden BC</t>
  </si>
  <si>
    <t>St Helier</t>
  </si>
  <si>
    <t>Raynes Park</t>
  </si>
  <si>
    <t>Ravensbury</t>
  </si>
  <si>
    <t>Pollards Hill</t>
  </si>
  <si>
    <t>Merton Park</t>
  </si>
  <si>
    <t>Lower Morden</t>
  </si>
  <si>
    <t>Longthornton</t>
  </si>
  <si>
    <t>Lavender Fields</t>
  </si>
  <si>
    <t>Hillside</t>
  </si>
  <si>
    <t>Graveney</t>
  </si>
  <si>
    <t>Figge's Marsh</t>
  </si>
  <si>
    <t>Dundonald</t>
  </si>
  <si>
    <t>Cricket Green</t>
  </si>
  <si>
    <t>Colliers Wood</t>
  </si>
  <si>
    <t>Cannon Hill</t>
  </si>
  <si>
    <t>West Ham BC</t>
  </si>
  <si>
    <t>West Ham</t>
  </si>
  <si>
    <t>East Ham BC</t>
  </si>
  <si>
    <t>Wall End</t>
  </si>
  <si>
    <t>Stratford and New Town</t>
  </si>
  <si>
    <t>Royal Docks</t>
  </si>
  <si>
    <t>Plaistow South</t>
  </si>
  <si>
    <t>Plaistow North</t>
  </si>
  <si>
    <t>Manor Park</t>
  </si>
  <si>
    <t>Little Ilford</t>
  </si>
  <si>
    <t>Green Street West</t>
  </si>
  <si>
    <t>Green Street East</t>
  </si>
  <si>
    <t>Forest Gate South</t>
  </si>
  <si>
    <t>Forest Gate North</t>
  </si>
  <si>
    <t>East Ham South</t>
  </si>
  <si>
    <t>East Ham North</t>
  </si>
  <si>
    <t>East Ham Central</t>
  </si>
  <si>
    <t>Custom House</t>
  </si>
  <si>
    <t>Canning Town South</t>
  </si>
  <si>
    <t>Canning Town North</t>
  </si>
  <si>
    <t>Boleyn</t>
  </si>
  <si>
    <t>Beckton</t>
  </si>
  <si>
    <t>Leyton and Wanstead BC</t>
  </si>
  <si>
    <t>Wanstead</t>
  </si>
  <si>
    <t>Ilford South BC</t>
  </si>
  <si>
    <t>Valentines</t>
  </si>
  <si>
    <t>Snaresbrook</t>
  </si>
  <si>
    <t>Seven Kings</t>
  </si>
  <si>
    <t>Ilford North BC</t>
  </si>
  <si>
    <t>Roding</t>
  </si>
  <si>
    <t>Newbury</t>
  </si>
  <si>
    <t>Chingford and Woodford Green BC</t>
  </si>
  <si>
    <t>Monkhams</t>
  </si>
  <si>
    <t>Mayfield</t>
  </si>
  <si>
    <t>Loxford</t>
  </si>
  <si>
    <t>Hainault</t>
  </si>
  <si>
    <t>Goodmayes</t>
  </si>
  <si>
    <t>Fullwell</t>
  </si>
  <si>
    <t>Fairlop</t>
  </si>
  <si>
    <t>Cranbrook</t>
  </si>
  <si>
    <t>Clementswood</t>
  </si>
  <si>
    <t>Clayhall</t>
  </si>
  <si>
    <t>Church End</t>
  </si>
  <si>
    <t>Chadwell</t>
  </si>
  <si>
    <t>Barkingside</t>
  </si>
  <si>
    <t>Aldborough</t>
  </si>
  <si>
    <t>Whitton</t>
  </si>
  <si>
    <t>West Twickenham</t>
  </si>
  <si>
    <t>Twickenham Riverside</t>
  </si>
  <si>
    <t>Teddington</t>
  </si>
  <si>
    <t>South Twickenham</t>
  </si>
  <si>
    <t>South Richmond</t>
  </si>
  <si>
    <t>St Margarets and North Twickenham</t>
  </si>
  <si>
    <t>North Richmond</t>
  </si>
  <si>
    <t>Mortlake and Barnes Common</t>
  </si>
  <si>
    <t>Kew</t>
  </si>
  <si>
    <t>Hampton Wick</t>
  </si>
  <si>
    <t>Hampton North</t>
  </si>
  <si>
    <t>Ham, Petersham and Richmond Riverside</t>
  </si>
  <si>
    <t>Fulwell and Hampton Hill</t>
  </si>
  <si>
    <t>East Sheen</t>
  </si>
  <si>
    <t>Barnes</t>
  </si>
  <si>
    <t>The Lane</t>
  </si>
  <si>
    <t>Surrey Docks</t>
  </si>
  <si>
    <t>South Camberwell</t>
  </si>
  <si>
    <t>South Bermondsey</t>
  </si>
  <si>
    <t>Rotherhithe</t>
  </si>
  <si>
    <t>Riverside</t>
  </si>
  <si>
    <t>Peckham Rye</t>
  </si>
  <si>
    <t>Peckham</t>
  </si>
  <si>
    <t>Nunhead</t>
  </si>
  <si>
    <t>Newington</t>
  </si>
  <si>
    <t>Livesey</t>
  </si>
  <si>
    <t>Faraday</t>
  </si>
  <si>
    <t>East Walworth</t>
  </si>
  <si>
    <t>East Dulwich</t>
  </si>
  <si>
    <t>Chaucer</t>
  </si>
  <si>
    <t>Cathedrals</t>
  </si>
  <si>
    <t>Camberwell Green</t>
  </si>
  <si>
    <t>Sutton and Cheam BC</t>
  </si>
  <si>
    <t>Worcester Park</t>
  </si>
  <si>
    <t>Carshalton and Wallington BC</t>
  </si>
  <si>
    <t>Wandle Valley</t>
  </si>
  <si>
    <t>Wallington South</t>
  </si>
  <si>
    <t>Wallington North</t>
  </si>
  <si>
    <t>The Wrythe</t>
  </si>
  <si>
    <t>Sutton West</t>
  </si>
  <si>
    <t>Sutton South</t>
  </si>
  <si>
    <t>Sutton North</t>
  </si>
  <si>
    <t>Sutton Central</t>
  </si>
  <si>
    <t>Stonecot</t>
  </si>
  <si>
    <t>Nonsuch</t>
  </si>
  <si>
    <t>Cheam</t>
  </si>
  <si>
    <t>Carshalton South and Clockhouse</t>
  </si>
  <si>
    <t>Carshalton Central</t>
  </si>
  <si>
    <t>Beddington South</t>
  </si>
  <si>
    <t>Beddington North</t>
  </si>
  <si>
    <t>Poplar and Limehouse BC</t>
  </si>
  <si>
    <t>Bethnal Green and Bow BC</t>
  </si>
  <si>
    <t>Whitechapel</t>
  </si>
  <si>
    <t>Weavers</t>
  </si>
  <si>
    <t>Stepney Green</t>
  </si>
  <si>
    <t>Spitalfields &amp; Banglatown</t>
  </si>
  <si>
    <t>Shadwell</t>
  </si>
  <si>
    <t>St Katherine's &amp; Wapping</t>
  </si>
  <si>
    <t>St Dunstan's</t>
  </si>
  <si>
    <t>Mile End</t>
  </si>
  <si>
    <t>Limehouse</t>
  </si>
  <si>
    <t>Lansbury</t>
  </si>
  <si>
    <t>Island Gardens</t>
  </si>
  <si>
    <t>Canary Wharf</t>
  </si>
  <si>
    <t>Bromley South</t>
  </si>
  <si>
    <t>Bromley North</t>
  </si>
  <si>
    <t>Bow West</t>
  </si>
  <si>
    <t>Bow East</t>
  </si>
  <si>
    <t>Blackwall &amp; Cubitt Town</t>
  </si>
  <si>
    <t>Bethnal Green</t>
  </si>
  <si>
    <t>Walthamstow BC</t>
  </si>
  <si>
    <t>Wood Street</t>
  </si>
  <si>
    <t>William Morris</t>
  </si>
  <si>
    <t>Markhouse</t>
  </si>
  <si>
    <t>Leytonstone</t>
  </si>
  <si>
    <t>Leyton</t>
  </si>
  <si>
    <t>Larkswood</t>
  </si>
  <si>
    <t>Hoe Street</t>
  </si>
  <si>
    <t>High Street</t>
  </si>
  <si>
    <t>Higham Hill</t>
  </si>
  <si>
    <t>Hatch Lane</t>
  </si>
  <si>
    <t>Hale End and Highams Park</t>
  </si>
  <si>
    <t>Grove Green</t>
  </si>
  <si>
    <t>Endlebury</t>
  </si>
  <si>
    <t>Chingford Green</t>
  </si>
  <si>
    <t>Chapel End</t>
  </si>
  <si>
    <t>Cathall</t>
  </si>
  <si>
    <t>Cann Hall</t>
  </si>
  <si>
    <t>Putney BC</t>
  </si>
  <si>
    <t>West Putney</t>
  </si>
  <si>
    <t>West Hill</t>
  </si>
  <si>
    <t>Tooting BC</t>
  </si>
  <si>
    <t>Wandsworth Common</t>
  </si>
  <si>
    <t>Tooting</t>
  </si>
  <si>
    <t>Thamesfield</t>
  </si>
  <si>
    <t>Southfields</t>
  </si>
  <si>
    <t>Battersea BC</t>
  </si>
  <si>
    <t>Shaftesbury</t>
  </si>
  <si>
    <t>St Mary's Park</t>
  </si>
  <si>
    <t>Roehampton and Putney Heath</t>
  </si>
  <si>
    <t>Queenstown</t>
  </si>
  <si>
    <t>Northcote</t>
  </si>
  <si>
    <t>Nightingale</t>
  </si>
  <si>
    <t>Latchmere</t>
  </si>
  <si>
    <t>Furzedown</t>
  </si>
  <si>
    <t>East Putney</t>
  </si>
  <si>
    <t>Earlsfield</t>
  </si>
  <si>
    <t>Bedford</t>
  </si>
  <si>
    <t>Balham</t>
  </si>
  <si>
    <t>West End</t>
  </si>
  <si>
    <t>Westminster North BC</t>
  </si>
  <si>
    <t>Westbourne</t>
  </si>
  <si>
    <t>Warwick</t>
  </si>
  <si>
    <t>Vincent Square</t>
  </si>
  <si>
    <t>Tachbrook</t>
  </si>
  <si>
    <t>Marylebone High Street</t>
  </si>
  <si>
    <t>Maida Vale</t>
  </si>
  <si>
    <t>Little Venice</t>
  </si>
  <si>
    <t>Lancaster Gate</t>
  </si>
  <si>
    <t>Knightsbridge and Belgravia</t>
  </si>
  <si>
    <t>Hyde Park</t>
  </si>
  <si>
    <t>Harrow Road</t>
  </si>
  <si>
    <t>Church Street</t>
  </si>
  <si>
    <t>Churchill</t>
  </si>
  <si>
    <t>Bryanston and Dorset Square</t>
  </si>
  <si>
    <t>Bayswater</t>
  </si>
  <si>
    <t>Abbey Road</t>
  </si>
  <si>
    <t>Chipping Barnet and Mill Hill BC</t>
  </si>
  <si>
    <t>Finchley and Southgate BC</t>
  </si>
  <si>
    <t>Hampstead and Golders Green BC</t>
  </si>
  <si>
    <t>Erith and Crayford BC</t>
  </si>
  <si>
    <t>Woolwich BC</t>
  </si>
  <si>
    <t>Kenton BC</t>
  </si>
  <si>
    <t>Queen's Park and Regent's Park BC</t>
  </si>
  <si>
    <t>Wembley and Harrow on the Hill BC</t>
  </si>
  <si>
    <t>Willesden BC</t>
  </si>
  <si>
    <t>Streatham and Mitcham BC</t>
  </si>
  <si>
    <t>Ealing Central and Shpherd's Bush BC</t>
  </si>
  <si>
    <t>Southall and Heston BC</t>
  </si>
  <si>
    <t>Brentford and Chiswick BC</t>
  </si>
  <si>
    <t>Hillingdon and Uxbridge BC</t>
  </si>
  <si>
    <t>Enfield BC</t>
  </si>
  <si>
    <t>Greenwich and Deptford BC</t>
  </si>
  <si>
    <t>Hackney Central BC</t>
  </si>
  <si>
    <t>Hackney West and Bethnal Green BC</t>
  </si>
  <si>
    <t>Finsbury Park and Stoke Newington BC</t>
  </si>
  <si>
    <t>Islington BC</t>
  </si>
  <si>
    <t>Kensington and Chelsea BC</t>
  </si>
  <si>
    <t>Hammersmith and Fulham BC</t>
  </si>
  <si>
    <t>Harrow and Stanmore BC</t>
  </si>
  <si>
    <t>Feltham and Hounslow BC</t>
  </si>
  <si>
    <t>Camberwell and Vauxhall Bridge BC</t>
  </si>
  <si>
    <t>Clapham North and Stockwell BC</t>
  </si>
  <si>
    <t>Lewisham and Catford BC</t>
  </si>
  <si>
    <t>Peckham and Lewisham West BC</t>
  </si>
  <si>
    <t>Wimbledon Common and Putney BC</t>
  </si>
  <si>
    <t>Bow and Canning Town BC</t>
  </si>
  <si>
    <t>Forest Gate and Loxford BC</t>
  </si>
  <si>
    <t>Leytonstone and Wanstead BC</t>
  </si>
  <si>
    <t>Bracknell CC</t>
  </si>
  <si>
    <t>Maidenhead CC</t>
  </si>
  <si>
    <t>Newbury CC</t>
  </si>
  <si>
    <t>Reading East BC</t>
  </si>
  <si>
    <t>Reading West CC</t>
  </si>
  <si>
    <t>Slough BC</t>
  </si>
  <si>
    <t>Windsor CC</t>
  </si>
  <si>
    <t>Wokingham CC</t>
  </si>
  <si>
    <t>Ascot</t>
  </si>
  <si>
    <t>Binfield with Warfield</t>
  </si>
  <si>
    <t>Bullbrook</t>
  </si>
  <si>
    <t>Central Sandhurst</t>
  </si>
  <si>
    <t>College Town</t>
  </si>
  <si>
    <t>Crown Wood</t>
  </si>
  <si>
    <t>Crowthorne</t>
  </si>
  <si>
    <t>Great Hollands North</t>
  </si>
  <si>
    <t>Great Hollands South</t>
  </si>
  <si>
    <t>Harmans Water</t>
  </si>
  <si>
    <t>Little Sandhurst and Wellington</t>
  </si>
  <si>
    <t>Old Bracknell</t>
  </si>
  <si>
    <t>Owlsmoor</t>
  </si>
  <si>
    <t>Priestwood and Garth</t>
  </si>
  <si>
    <t>Warfield Harvest Ride</t>
  </si>
  <si>
    <t>Wildridings and Central</t>
  </si>
  <si>
    <t>Winkfield and Cranbourne</t>
  </si>
  <si>
    <t>Battle</t>
  </si>
  <si>
    <t>Caversham</t>
  </si>
  <si>
    <t>Church</t>
  </si>
  <si>
    <t>Katesgrove</t>
  </si>
  <si>
    <t>Kentwood</t>
  </si>
  <si>
    <t>Mapledurham</t>
  </si>
  <si>
    <t>Minster</t>
  </si>
  <si>
    <t>Norcot</t>
  </si>
  <si>
    <t>Peppard</t>
  </si>
  <si>
    <t>Redlands</t>
  </si>
  <si>
    <t>Southcote</t>
  </si>
  <si>
    <t>Tilehurst</t>
  </si>
  <si>
    <t>Whitley</t>
  </si>
  <si>
    <t>Baylis and Stoke</t>
  </si>
  <si>
    <t>Britwell and Northborough</t>
  </si>
  <si>
    <t>Chalvey</t>
  </si>
  <si>
    <t>Cippenham Green</t>
  </si>
  <si>
    <t>Cippenham Meadows</t>
  </si>
  <si>
    <t>Colnbrook with Poyle</t>
  </si>
  <si>
    <t>Elliman</t>
  </si>
  <si>
    <t>Farnham</t>
  </si>
  <si>
    <t>Foxborough</t>
  </si>
  <si>
    <t>Haymill and Lynch Hill</t>
  </si>
  <si>
    <t>Langley Kedermister</t>
  </si>
  <si>
    <t>Langley St.Mary's</t>
  </si>
  <si>
    <t>Upton</t>
  </si>
  <si>
    <t>Wexham Lea</t>
  </si>
  <si>
    <t>Aldermaston</t>
  </si>
  <si>
    <t>Basildon</t>
  </si>
  <si>
    <t>Birch Copse</t>
  </si>
  <si>
    <t>Bucklebury</t>
  </si>
  <si>
    <t>Burghfield</t>
  </si>
  <si>
    <t>Calcot</t>
  </si>
  <si>
    <t>Chieveley</t>
  </si>
  <si>
    <t>Clay Hill</t>
  </si>
  <si>
    <t>Cold Ash</t>
  </si>
  <si>
    <t>Downlands</t>
  </si>
  <si>
    <t>Falkland</t>
  </si>
  <si>
    <t>Greenham</t>
  </si>
  <si>
    <t>Hungerford</t>
  </si>
  <si>
    <t>Kintbury</t>
  </si>
  <si>
    <t>Lambourn Valley</t>
  </si>
  <si>
    <t>Northcroft</t>
  </si>
  <si>
    <t>Pangbourne</t>
  </si>
  <si>
    <t>Purley on Thames</t>
  </si>
  <si>
    <t>St Johns</t>
  </si>
  <si>
    <t>Speen</t>
  </si>
  <si>
    <t>Sulhamstead</t>
  </si>
  <si>
    <t>Thatcham Central</t>
  </si>
  <si>
    <t>Thatcham North</t>
  </si>
  <si>
    <t>Thatcham South and Crookham</t>
  </si>
  <si>
    <t>Thatcham West</t>
  </si>
  <si>
    <t>Theale</t>
  </si>
  <si>
    <t>Ascot and Cheapside</t>
  </si>
  <si>
    <t>Bisham and Cookham</t>
  </si>
  <si>
    <t>Boyn Hill</t>
  </si>
  <si>
    <t>Bray</t>
  </si>
  <si>
    <t>Castle Without</t>
  </si>
  <si>
    <t>Clewer East</t>
  </si>
  <si>
    <t>Clewer North</t>
  </si>
  <si>
    <t>Clewer South</t>
  </si>
  <si>
    <t>Cox Green</t>
  </si>
  <si>
    <t>Datchet</t>
  </si>
  <si>
    <t>Eton and Castle</t>
  </si>
  <si>
    <t>Eton Wick</t>
  </si>
  <si>
    <t>Furze Platt</t>
  </si>
  <si>
    <t>Horton and Wraysbury</t>
  </si>
  <si>
    <t>Hurley and Walthams</t>
  </si>
  <si>
    <t>Maidenhead Riverside</t>
  </si>
  <si>
    <t>Old Windsor</t>
  </si>
  <si>
    <t>Pinkneys Green</t>
  </si>
  <si>
    <t>Sunningdale</t>
  </si>
  <si>
    <t>Sunninghill and South Ascot</t>
  </si>
  <si>
    <t>Arborfield</t>
  </si>
  <si>
    <t>Barkham</t>
  </si>
  <si>
    <t>Bulmershe and Whitegates</t>
  </si>
  <si>
    <t>Charvil</t>
  </si>
  <si>
    <t>Coronation</t>
  </si>
  <si>
    <t>Emmbrook</t>
  </si>
  <si>
    <t>Evendons</t>
  </si>
  <si>
    <t>Finchampstead North</t>
  </si>
  <si>
    <t>Finchampstead South</t>
  </si>
  <si>
    <t>Hawkedon</t>
  </si>
  <si>
    <t>Hurst</t>
  </si>
  <si>
    <t>Loddon</t>
  </si>
  <si>
    <t>Maiden Erlegh</t>
  </si>
  <si>
    <t>Norreys</t>
  </si>
  <si>
    <t>Remenham, Wargrave and Ruscombe</t>
  </si>
  <si>
    <t>Shinfield North</t>
  </si>
  <si>
    <t>Shinfield South</t>
  </si>
  <si>
    <t>Sonning</t>
  </si>
  <si>
    <t>South Lake</t>
  </si>
  <si>
    <t>Swallowfield</t>
  </si>
  <si>
    <t>Twyford</t>
  </si>
  <si>
    <t>Wescott</t>
  </si>
  <si>
    <t>Winnersh</t>
  </si>
  <si>
    <t>Wokingham Without</t>
  </si>
  <si>
    <t>Aylesbury CC</t>
  </si>
  <si>
    <t>Beaconsfield CC</t>
  </si>
  <si>
    <t>Buckingham CC</t>
  </si>
  <si>
    <t>Chesham and Amersham CC</t>
  </si>
  <si>
    <t>Milton Keynes North CC</t>
  </si>
  <si>
    <t>Milton Keynes South BC</t>
  </si>
  <si>
    <t>Wycombe CC</t>
  </si>
  <si>
    <t>Bletchley East</t>
  </si>
  <si>
    <t>Bletchley Park</t>
  </si>
  <si>
    <t>Bletchley West</t>
  </si>
  <si>
    <t>Broughton</t>
  </si>
  <si>
    <t>Campbell Park &amp; Old Woughton</t>
  </si>
  <si>
    <t>Central Milton Keynes</t>
  </si>
  <si>
    <t>Danesborough &amp; Walton</t>
  </si>
  <si>
    <t>Loughton &amp; Shenley</t>
  </si>
  <si>
    <t>Monkston</t>
  </si>
  <si>
    <t>Newport Pagnell North &amp; Hanslope</t>
  </si>
  <si>
    <t>Newport Pagnell South</t>
  </si>
  <si>
    <t>Olney</t>
  </si>
  <si>
    <t>Shenley Brook End</t>
  </si>
  <si>
    <t>Stantonbury</t>
  </si>
  <si>
    <t>Stony Stratford</t>
  </si>
  <si>
    <t>Tattenhoe</t>
  </si>
  <si>
    <t>Wolverton</t>
  </si>
  <si>
    <t>Woughton &amp; Fishermead</t>
  </si>
  <si>
    <t>Aston Clinton &amp; Stoke Mandeville</t>
  </si>
  <si>
    <t>Bedgrove</t>
  </si>
  <si>
    <t>Buckingham North</t>
  </si>
  <si>
    <t>Buckingham South</t>
  </si>
  <si>
    <t>Central &amp; Walton</t>
  </si>
  <si>
    <t>Edlesborough</t>
  </si>
  <si>
    <t>Elmhurst</t>
  </si>
  <si>
    <t>Gatehouse</t>
  </si>
  <si>
    <t>Great Brickhill &amp; Newton Longville</t>
  </si>
  <si>
    <t>Great Horwood</t>
  </si>
  <si>
    <t>Grendon Underwood &amp; Brill</t>
  </si>
  <si>
    <t>Haddenham &amp; Stone</t>
  </si>
  <si>
    <t>Long Crendon</t>
  </si>
  <si>
    <t>Luffield Abbey</t>
  </si>
  <si>
    <t>Mandeville &amp; Elm Farm</t>
  </si>
  <si>
    <t>Marsh Gibbon</t>
  </si>
  <si>
    <t>Oakfield &amp; Bierton</t>
  </si>
  <si>
    <t>Pitstone &amp; Cheddington</t>
  </si>
  <si>
    <t>Quainton</t>
  </si>
  <si>
    <t>Southcourt</t>
  </si>
  <si>
    <t>Steeple Claydon</t>
  </si>
  <si>
    <t>Stewkley</t>
  </si>
  <si>
    <t>Tingewick</t>
  </si>
  <si>
    <t>Waddesdon</t>
  </si>
  <si>
    <t>Walton Court &amp; Hawkslade</t>
  </si>
  <si>
    <t>Watermead</t>
  </si>
  <si>
    <t>Wendover &amp; Halton</t>
  </si>
  <si>
    <t>Wing</t>
  </si>
  <si>
    <t>Wingrave</t>
  </si>
  <si>
    <t>Winslow</t>
  </si>
  <si>
    <t>Amersham Common</t>
  </si>
  <si>
    <t>Amersham-on-the-Hill</t>
  </si>
  <si>
    <t>Amersham Town</t>
  </si>
  <si>
    <t>Asheridge Vale and Lowndes</t>
  </si>
  <si>
    <t>Ashley Green, Latimer and Chenies</t>
  </si>
  <si>
    <t>Austenwood</t>
  </si>
  <si>
    <t>Ballinger, South Heath and Chartridge</t>
  </si>
  <si>
    <t>Chalfont Common</t>
  </si>
  <si>
    <t>Chalfont St Giles</t>
  </si>
  <si>
    <t>Chesham Bois and Weedon Hill</t>
  </si>
  <si>
    <t>Cholesbury, The Lee and Bellingdon</t>
  </si>
  <si>
    <t>Gold Hill</t>
  </si>
  <si>
    <t>Great Missenden</t>
  </si>
  <si>
    <t>Hilltop and Townsend</t>
  </si>
  <si>
    <t>Holmer Green</t>
  </si>
  <si>
    <t>Little Chalfont</t>
  </si>
  <si>
    <t>Little Missenden</t>
  </si>
  <si>
    <t>Penn and Coleshill</t>
  </si>
  <si>
    <t>Prestwood and Heath End</t>
  </si>
  <si>
    <t>St Mary's and Waterside</t>
  </si>
  <si>
    <t>Seer Green</t>
  </si>
  <si>
    <t>Beaconsfield North</t>
  </si>
  <si>
    <t>Beaconsfield South</t>
  </si>
  <si>
    <t>Beaconsfield West</t>
  </si>
  <si>
    <t>Burnham Church &amp; Beeches</t>
  </si>
  <si>
    <t>Burnham Lent Rise &amp; Taplow</t>
  </si>
  <si>
    <t>Denham</t>
  </si>
  <si>
    <t>Farnham &amp; Hedgerley</t>
  </si>
  <si>
    <t>Gerrards Cross</t>
  </si>
  <si>
    <t>Iver Heath</t>
  </si>
  <si>
    <t>Iver Village &amp; Richings Park</t>
  </si>
  <si>
    <t>Stoke Poges</t>
  </si>
  <si>
    <t>Wexham &amp; Fulmer</t>
  </si>
  <si>
    <t>Bledlow and Bradenham</t>
  </si>
  <si>
    <t>Booker and Cressex</t>
  </si>
  <si>
    <t>Bourne End-cum-Hedsor</t>
  </si>
  <si>
    <t>Bowerdean</t>
  </si>
  <si>
    <t>Chiltern Rise</t>
  </si>
  <si>
    <t>Disraeli</t>
  </si>
  <si>
    <t>Downley and Plomer Hill</t>
  </si>
  <si>
    <t>Flackwell Heath and Little Marlow</t>
  </si>
  <si>
    <t>Greater Hughenden</t>
  </si>
  <si>
    <t>Greater Marlow</t>
  </si>
  <si>
    <t>Hambleden Valley</t>
  </si>
  <si>
    <t>Hazlemere North</t>
  </si>
  <si>
    <t>Hazlemere South</t>
  </si>
  <si>
    <t>Icknield</t>
  </si>
  <si>
    <t>Lacey Green, Speen and the Hampdens</t>
  </si>
  <si>
    <t>Marlow North and West</t>
  </si>
  <si>
    <t>Marlow South East</t>
  </si>
  <si>
    <t>Micklefield</t>
  </si>
  <si>
    <t>Oakridge and Castlefield</t>
  </si>
  <si>
    <t>Ryemead</t>
  </si>
  <si>
    <t>Sands</t>
  </si>
  <si>
    <t>Stokenchurch and Radnage</t>
  </si>
  <si>
    <t>Terriers and Amersham Hill</t>
  </si>
  <si>
    <t>The Risboroughs</t>
  </si>
  <si>
    <t>The Wooburns</t>
  </si>
  <si>
    <t>Tylers Green and Loudwater</t>
  </si>
  <si>
    <t>Bexhill and Battle CC</t>
  </si>
  <si>
    <t>Brighton, Kemptown BC</t>
  </si>
  <si>
    <t>Brighton, Pavilion BC</t>
  </si>
  <si>
    <t>Eastbourne BC</t>
  </si>
  <si>
    <t>Hastings and Rye CC</t>
  </si>
  <si>
    <t>Hove BC</t>
  </si>
  <si>
    <t>Lewes CC</t>
  </si>
  <si>
    <t>Wealden CC</t>
  </si>
  <si>
    <t>Brunswick and Adelaide</t>
  </si>
  <si>
    <t>Central Hove</t>
  </si>
  <si>
    <t>East Brighton</t>
  </si>
  <si>
    <t>Goldsmid</t>
  </si>
  <si>
    <t>Hangleton and Knoll</t>
  </si>
  <si>
    <t>Hanover and Elm Grove</t>
  </si>
  <si>
    <t>Hollingdean and Stanmer</t>
  </si>
  <si>
    <t>Moulsecoomb and Bevendean</t>
  </si>
  <si>
    <t>North Portslade</t>
  </si>
  <si>
    <t>Patcham</t>
  </si>
  <si>
    <t>Preston Park</t>
  </si>
  <si>
    <t>Regency</t>
  </si>
  <si>
    <t>Rottingdean Coastal</t>
  </si>
  <si>
    <t>St.Peter's and North Laine</t>
  </si>
  <si>
    <t>South Portslade</t>
  </si>
  <si>
    <t>Hove Park</t>
  </si>
  <si>
    <t>Wish</t>
  </si>
  <si>
    <t>Withdean</t>
  </si>
  <si>
    <t>Woodingdean</t>
  </si>
  <si>
    <t>Devonshire</t>
  </si>
  <si>
    <t>Hampden Park</t>
  </si>
  <si>
    <t>Langney</t>
  </si>
  <si>
    <t>Meads</t>
  </si>
  <si>
    <t>Ratton</t>
  </si>
  <si>
    <t>St Anthony's</t>
  </si>
  <si>
    <t>Sovereign</t>
  </si>
  <si>
    <t>Upperton</t>
  </si>
  <si>
    <t>Ashdown</t>
  </si>
  <si>
    <t>Baird</t>
  </si>
  <si>
    <t>Braybrooke</t>
  </si>
  <si>
    <t>Central St Leonards</t>
  </si>
  <si>
    <t>Conquest</t>
  </si>
  <si>
    <t>Gensing</t>
  </si>
  <si>
    <t>Hollington</t>
  </si>
  <si>
    <t>Maze Hill</t>
  </si>
  <si>
    <t>Old Hastings</t>
  </si>
  <si>
    <t>Ore</t>
  </si>
  <si>
    <t>St Helens</t>
  </si>
  <si>
    <t>Silverhill</t>
  </si>
  <si>
    <t>Tressell</t>
  </si>
  <si>
    <t>West St Leonards</t>
  </si>
  <si>
    <t>Wishing Tree</t>
  </si>
  <si>
    <t>Barcombe and Hamsey</t>
  </si>
  <si>
    <t>Chailey and Wivelsfield</t>
  </si>
  <si>
    <t>Ditchling and Westmeston</t>
  </si>
  <si>
    <t>East Saltdean and Telscombe Cliffs</t>
  </si>
  <si>
    <t>Kingston</t>
  </si>
  <si>
    <t>Lewes Bridge</t>
  </si>
  <si>
    <t>Lewes Castle</t>
  </si>
  <si>
    <t>Lewes Priory</t>
  </si>
  <si>
    <t>Newhaven Denton and Meeching</t>
  </si>
  <si>
    <t>Newhaven Valley</t>
  </si>
  <si>
    <t>Newick</t>
  </si>
  <si>
    <t>Ouse Valley and Ringmer</t>
  </si>
  <si>
    <t>Peacehaven East</t>
  </si>
  <si>
    <t>Peacehaven North</t>
  </si>
  <si>
    <t>Peacehaven West</t>
  </si>
  <si>
    <t>Plumpton, Streat, East Chiltington and St John (Without)</t>
  </si>
  <si>
    <t>Seaford Central</t>
  </si>
  <si>
    <t>Seaford East</t>
  </si>
  <si>
    <t>Seaford North</t>
  </si>
  <si>
    <t>Seaford South</t>
  </si>
  <si>
    <t>Seaford West</t>
  </si>
  <si>
    <t>Battle Town</t>
  </si>
  <si>
    <t>Brede Valley</t>
  </si>
  <si>
    <t>Collington</t>
  </si>
  <si>
    <t>Crowhurst</t>
  </si>
  <si>
    <t>Darwell</t>
  </si>
  <si>
    <t>Eastern Rother</t>
  </si>
  <si>
    <t>Ewhurst and Sedlescombe</t>
  </si>
  <si>
    <t>Kewhurst</t>
  </si>
  <si>
    <t>Marsham</t>
  </si>
  <si>
    <t>Rother Levels</t>
  </si>
  <si>
    <t>Rye</t>
  </si>
  <si>
    <t>Sackville</t>
  </si>
  <si>
    <t>St Marks</t>
  </si>
  <si>
    <t>St Michaels</t>
  </si>
  <si>
    <t>St Stephens</t>
  </si>
  <si>
    <t>Salehurst</t>
  </si>
  <si>
    <t>Sidley</t>
  </si>
  <si>
    <t>Ticehurst and Etchingham</t>
  </si>
  <si>
    <t>Alfriston</t>
  </si>
  <si>
    <t>Buxted and Maresfield</t>
  </si>
  <si>
    <t>Chiddingly and East Hoathly</t>
  </si>
  <si>
    <t>Cross in Hand/Five Ashes</t>
  </si>
  <si>
    <t>Crowborough East</t>
  </si>
  <si>
    <t>Crowborough Jarvis Brook</t>
  </si>
  <si>
    <t>Crowborough North</t>
  </si>
  <si>
    <t>Crowborough St.Johns</t>
  </si>
  <si>
    <t>Crowborough West</t>
  </si>
  <si>
    <t>Danehill/Fletching/Nutley</t>
  </si>
  <si>
    <t>East Dean</t>
  </si>
  <si>
    <t>Forest Row</t>
  </si>
  <si>
    <t>Framfield</t>
  </si>
  <si>
    <t>Frant/Withyham</t>
  </si>
  <si>
    <t>Hailsham Central and North</t>
  </si>
  <si>
    <t>Hailsham East</t>
  </si>
  <si>
    <t>Hailsham South and West</t>
  </si>
  <si>
    <t>Hartfield</t>
  </si>
  <si>
    <t>Heathfield East</t>
  </si>
  <si>
    <t>Heathfield North and Central</t>
  </si>
  <si>
    <t>Hellingly</t>
  </si>
  <si>
    <t>Herstmonceux</t>
  </si>
  <si>
    <t>Horam</t>
  </si>
  <si>
    <t>Ninfield and Hooe with Wartling</t>
  </si>
  <si>
    <t>Pevensey and Westham</t>
  </si>
  <si>
    <t>Polegate North</t>
  </si>
  <si>
    <t>Polegate South</t>
  </si>
  <si>
    <t>Rotherfield</t>
  </si>
  <si>
    <t>Uckfield Central</t>
  </si>
  <si>
    <t>Uckfield New Town</t>
  </si>
  <si>
    <t>Uckfield North</t>
  </si>
  <si>
    <t>Uckfield Ridgewood</t>
  </si>
  <si>
    <t>Wadhurst</t>
  </si>
  <si>
    <t>Willingdon</t>
  </si>
  <si>
    <t>Aldershot BC</t>
  </si>
  <si>
    <t>Basingstoke BC</t>
  </si>
  <si>
    <t>East Hampshire CC</t>
  </si>
  <si>
    <t>Eastleigh BC</t>
  </si>
  <si>
    <t>Fareham CC</t>
  </si>
  <si>
    <t>Gosport BC</t>
  </si>
  <si>
    <t>Havant BC</t>
  </si>
  <si>
    <t>Meon Valley CC</t>
  </si>
  <si>
    <t>New Forest East CC</t>
  </si>
  <si>
    <t>New Forest West CC</t>
  </si>
  <si>
    <t>North East Hampshire CC</t>
  </si>
  <si>
    <t>North West Hampshire CC</t>
  </si>
  <si>
    <t>Portsmouth North BC</t>
  </si>
  <si>
    <t>Portsmouth South BC</t>
  </si>
  <si>
    <t>Romsey and Southampton North CC</t>
  </si>
  <si>
    <t>Southampton, Itchen BC</t>
  </si>
  <si>
    <t>Southampton, Test BC</t>
  </si>
  <si>
    <t>Winchester CC</t>
  </si>
  <si>
    <t>Baffins</t>
  </si>
  <si>
    <t>Central Southsea</t>
  </si>
  <si>
    <t>Charles Dickens</t>
  </si>
  <si>
    <t>Copnor</t>
  </si>
  <si>
    <t>Cosham</t>
  </si>
  <si>
    <t>Drayton and Farlington</t>
  </si>
  <si>
    <t>Eastney and Craneswater</t>
  </si>
  <si>
    <t>Fratton</t>
  </si>
  <si>
    <t>Hilsea</t>
  </si>
  <si>
    <t>Milton</t>
  </si>
  <si>
    <t>Nelson</t>
  </si>
  <si>
    <t>Paulsgrove</t>
  </si>
  <si>
    <t>St Jude</t>
  </si>
  <si>
    <t>Bargate</t>
  </si>
  <si>
    <t>Bassett</t>
  </si>
  <si>
    <t>Bevois</t>
  </si>
  <si>
    <t>Bitterne</t>
  </si>
  <si>
    <t>Bitterne Park</t>
  </si>
  <si>
    <t>Coxford</t>
  </si>
  <si>
    <t>Freemantle</t>
  </si>
  <si>
    <t>Millbrook</t>
  </si>
  <si>
    <t>Peartree</t>
  </si>
  <si>
    <t>Portswood</t>
  </si>
  <si>
    <t>Redbridge</t>
  </si>
  <si>
    <t>Sholing</t>
  </si>
  <si>
    <t>Swaythling</t>
  </si>
  <si>
    <t>Woolston</t>
  </si>
  <si>
    <t>Basing</t>
  </si>
  <si>
    <t>Baughurst and Tadley North</t>
  </si>
  <si>
    <t>Bramley and Sherfield</t>
  </si>
  <si>
    <t xml:space="preserve">North East Hampshire CC </t>
  </si>
  <si>
    <t>Brighton Hill North</t>
  </si>
  <si>
    <t>Brighton Hill South</t>
  </si>
  <si>
    <t>Brookvale and Kings Furlong</t>
  </si>
  <si>
    <t>Buckskin</t>
  </si>
  <si>
    <t>Burghclere, Highclere and St Mary Bourne</t>
  </si>
  <si>
    <t xml:space="preserve">North West Hampshire CC </t>
  </si>
  <si>
    <t>Chineham</t>
  </si>
  <si>
    <t>East Woodhay</t>
  </si>
  <si>
    <t>Eastrop</t>
  </si>
  <si>
    <t>Hatch Warren and Beggarwood</t>
  </si>
  <si>
    <t>Kempshott</t>
  </si>
  <si>
    <t>Kingsclere</t>
  </si>
  <si>
    <t>Norden</t>
  </si>
  <si>
    <t>Oakley and North Waltham</t>
  </si>
  <si>
    <t>Overton, Laverstoke and Steventon</t>
  </si>
  <si>
    <t>Pamber and Silchester</t>
  </si>
  <si>
    <t>Popley East</t>
  </si>
  <si>
    <t>Popley West</t>
  </si>
  <si>
    <t>Rooksdown</t>
  </si>
  <si>
    <t>Sherborne St John</t>
  </si>
  <si>
    <t>South Ham</t>
  </si>
  <si>
    <t>Tadley Central</t>
  </si>
  <si>
    <t>Tadley South</t>
  </si>
  <si>
    <t>Upton Grey and The Candovers</t>
  </si>
  <si>
    <t>Whitchurch</t>
  </si>
  <si>
    <t>Winklebury</t>
  </si>
  <si>
    <t>Alton Amery</t>
  </si>
  <si>
    <t>Alton Ashdell</t>
  </si>
  <si>
    <t>Alton Eastbrooke</t>
  </si>
  <si>
    <t>Alton Westbrooke</t>
  </si>
  <si>
    <t>Alton Whitedown</t>
  </si>
  <si>
    <t>Alton Wooteys</t>
  </si>
  <si>
    <t>Binsted and Bentley</t>
  </si>
  <si>
    <t>Bramshott and Liphook</t>
  </si>
  <si>
    <t>Clanfield and Finchdean</t>
  </si>
  <si>
    <t>Downland</t>
  </si>
  <si>
    <t>East Meon</t>
  </si>
  <si>
    <t>Four Marks and Medstead</t>
  </si>
  <si>
    <t>Froxfield and Steep</t>
  </si>
  <si>
    <t>Grayshott</t>
  </si>
  <si>
    <t>Headley</t>
  </si>
  <si>
    <t>Holybourne and Froyle</t>
  </si>
  <si>
    <t>Horndean Catherington and Lovedean</t>
  </si>
  <si>
    <t>Horndean Downs</t>
  </si>
  <si>
    <t>Horndean Hazleton and Blendworth</t>
  </si>
  <si>
    <t>Horndean Kings</t>
  </si>
  <si>
    <t>Horndean Murray</t>
  </si>
  <si>
    <t>Lindford</t>
  </si>
  <si>
    <t>Liss</t>
  </si>
  <si>
    <t>Petersfield Bell Hill</t>
  </si>
  <si>
    <t>Petersfield Causeway</t>
  </si>
  <si>
    <t>Petersfield Heath</t>
  </si>
  <si>
    <t>Petersfield Rother</t>
  </si>
  <si>
    <t>Petersfield St Marys</t>
  </si>
  <si>
    <t>Petersfield St Peters</t>
  </si>
  <si>
    <t>Ropley and Tisted</t>
  </si>
  <si>
    <t>Rowlands Castle</t>
  </si>
  <si>
    <t>Selborne</t>
  </si>
  <si>
    <t>The Hangers and Forest</t>
  </si>
  <si>
    <t>Whitehill Chase</t>
  </si>
  <si>
    <t>Whitehill Deadwater</t>
  </si>
  <si>
    <t>Whitehill Hogmoor</t>
  </si>
  <si>
    <t>Whitehill Pinewood</t>
  </si>
  <si>
    <t>Whitehill Walldown</t>
  </si>
  <si>
    <t>Bishopstoke East</t>
  </si>
  <si>
    <t>Bishopstoke West</t>
  </si>
  <si>
    <t>Botley</t>
  </si>
  <si>
    <t>Bursledon and Old Netley</t>
  </si>
  <si>
    <t>Chandler's Ford East</t>
  </si>
  <si>
    <t>Chandler's Ford West</t>
  </si>
  <si>
    <t>Eastleigh Central</t>
  </si>
  <si>
    <t>Eastleigh North</t>
  </si>
  <si>
    <t>Eastleigh South</t>
  </si>
  <si>
    <t>Fair Oak and Horton Heath</t>
  </si>
  <si>
    <t>Hamble-le-Rice and Butlock's Heath</t>
  </si>
  <si>
    <t>Hedge End Grange Park</t>
  </si>
  <si>
    <t>Hedge End St John's</t>
  </si>
  <si>
    <t>Hedge End Wildern</t>
  </si>
  <si>
    <t>Hiltingbury East</t>
  </si>
  <si>
    <t>Hiltingbury West</t>
  </si>
  <si>
    <t>Netley Abbey</t>
  </si>
  <si>
    <t>West End North</t>
  </si>
  <si>
    <t>West End South</t>
  </si>
  <si>
    <t>Fareham East</t>
  </si>
  <si>
    <t>Fareham North</t>
  </si>
  <si>
    <t>Fareham North-West</t>
  </si>
  <si>
    <t>Fareham South</t>
  </si>
  <si>
    <t>Fareham West</t>
  </si>
  <si>
    <t>Hill Head</t>
  </si>
  <si>
    <t>Locks Heath</t>
  </si>
  <si>
    <t>Park Gate</t>
  </si>
  <si>
    <t>Portchester East</t>
  </si>
  <si>
    <t>Portchester West</t>
  </si>
  <si>
    <t>Sarisbury</t>
  </si>
  <si>
    <t>Stubbington</t>
  </si>
  <si>
    <t>Titchfield</t>
  </si>
  <si>
    <t>Titchfield Common</t>
  </si>
  <si>
    <t>Warsash</t>
  </si>
  <si>
    <t>Alverstoke</t>
  </si>
  <si>
    <t>Bridgemary North</t>
  </si>
  <si>
    <t>Bridgemary South</t>
  </si>
  <si>
    <t>Brockhurst</t>
  </si>
  <si>
    <t>Elson</t>
  </si>
  <si>
    <t>Forton</t>
  </si>
  <si>
    <t>Hardway</t>
  </si>
  <si>
    <t>Lee East</t>
  </si>
  <si>
    <t>Lee West</t>
  </si>
  <si>
    <t>Leesland</t>
  </si>
  <si>
    <t>Peel Common</t>
  </si>
  <si>
    <t>Privett</t>
  </si>
  <si>
    <t>Rowner and Holbrook</t>
  </si>
  <si>
    <t>Blackwater and Hawley</t>
  </si>
  <si>
    <t>Crookham East</t>
  </si>
  <si>
    <t>Crookham West and Ewshot</t>
  </si>
  <si>
    <t>Fleet Central</t>
  </si>
  <si>
    <t>Fleet East</t>
  </si>
  <si>
    <t>Fleet West</t>
  </si>
  <si>
    <t>Hartley Wintney</t>
  </si>
  <si>
    <t>Hook</t>
  </si>
  <si>
    <t>Odiham</t>
  </si>
  <si>
    <t>Yateley East</t>
  </si>
  <si>
    <t>Yateley West</t>
  </si>
  <si>
    <t>Barncroft</t>
  </si>
  <si>
    <t>Battins</t>
  </si>
  <si>
    <t>Bedhampton</t>
  </si>
  <si>
    <t>Bondfields</t>
  </si>
  <si>
    <t>Cowplain</t>
  </si>
  <si>
    <t>Emsworth</t>
  </si>
  <si>
    <t>Hart Plain</t>
  </si>
  <si>
    <t>Hayling East</t>
  </si>
  <si>
    <t>Hayling West</t>
  </si>
  <si>
    <t>Purbrook</t>
  </si>
  <si>
    <t>St.Faith's</t>
  </si>
  <si>
    <t>Stakes</t>
  </si>
  <si>
    <t>Warren Park</t>
  </si>
  <si>
    <t>Waterloo</t>
  </si>
  <si>
    <t>Ashurst, Copythorne South and Netley Marsh</t>
  </si>
  <si>
    <t>Barton</t>
  </si>
  <si>
    <t>Bashley</t>
  </si>
  <si>
    <t>Becton</t>
  </si>
  <si>
    <t>Boldre and Sway</t>
  </si>
  <si>
    <t>Bramshaw, Copythorne North and Minstead</t>
  </si>
  <si>
    <t>Bransgore and Burley</t>
  </si>
  <si>
    <t>Brockenhurst and Forest South East</t>
  </si>
  <si>
    <t>Buckland</t>
  </si>
  <si>
    <t>Butts Ash and Dibden Purlieu</t>
  </si>
  <si>
    <t>Dibden and Hythe East</t>
  </si>
  <si>
    <t>Downlands and Forest</t>
  </si>
  <si>
    <t>Fawley, Blackfield and Langley</t>
  </si>
  <si>
    <t>Fernhill</t>
  </si>
  <si>
    <t>Fordingbridge</t>
  </si>
  <si>
    <t>Forest North West</t>
  </si>
  <si>
    <t>Furzedown and Hardley</t>
  </si>
  <si>
    <t>Holbury and North Blackfield</t>
  </si>
  <si>
    <t>Hordle</t>
  </si>
  <si>
    <t>Hythe West and Langdown</t>
  </si>
  <si>
    <t>Lymington Town</t>
  </si>
  <si>
    <t>Lyndhurst</t>
  </si>
  <si>
    <t>Marchwood</t>
  </si>
  <si>
    <t>Pennington</t>
  </si>
  <si>
    <t>Ringwood East and Sopley</t>
  </si>
  <si>
    <t>Ringwood North</t>
  </si>
  <si>
    <t>Ringwood South</t>
  </si>
  <si>
    <t>Totton Central</t>
  </si>
  <si>
    <t>Totton East</t>
  </si>
  <si>
    <t>Totton North</t>
  </si>
  <si>
    <t>Totton South</t>
  </si>
  <si>
    <t>Totton West</t>
  </si>
  <si>
    <t>Aldershot Park</t>
  </si>
  <si>
    <t>Cherrywood</t>
  </si>
  <si>
    <t>Cove and Southwood</t>
  </si>
  <si>
    <t>Empress</t>
  </si>
  <si>
    <t>Knellwood</t>
  </si>
  <si>
    <t>North Town</t>
  </si>
  <si>
    <t>Rowhill</t>
  </si>
  <si>
    <t>Wellington</t>
  </si>
  <si>
    <t>West Heath</t>
  </si>
  <si>
    <t>Alamein</t>
  </si>
  <si>
    <t>Ampfield and Braishfield</t>
  </si>
  <si>
    <t>Amport</t>
  </si>
  <si>
    <t>Anna</t>
  </si>
  <si>
    <t>Blackwater</t>
  </si>
  <si>
    <t>Bourne Valley</t>
  </si>
  <si>
    <t>Broughton and Stockbridge</t>
  </si>
  <si>
    <t>Chilworth, Nursling and Rownhams</t>
  </si>
  <si>
    <t>Cupernham</t>
  </si>
  <si>
    <t>Dun Valley</t>
  </si>
  <si>
    <t>Harewood</t>
  </si>
  <si>
    <t>Harroway</t>
  </si>
  <si>
    <t>Kings Somborne and Michelmersh</t>
  </si>
  <si>
    <t>Millway</t>
  </si>
  <si>
    <t>North Baddesley</t>
  </si>
  <si>
    <t>Over Wallop</t>
  </si>
  <si>
    <t>Penton Bellinger</t>
  </si>
  <si>
    <t>Romsey Extra</t>
  </si>
  <si>
    <t>Tadburn</t>
  </si>
  <si>
    <t>Valley Park</t>
  </si>
  <si>
    <t>Winton</t>
  </si>
  <si>
    <t>Bishops Waltham</t>
  </si>
  <si>
    <t>Boarhunt and Southwick</t>
  </si>
  <si>
    <t>Cheriton and Bishops Sutton</t>
  </si>
  <si>
    <t>Colden Common and Twyford</t>
  </si>
  <si>
    <t>Compton and Otterbourne</t>
  </si>
  <si>
    <t>Denmead</t>
  </si>
  <si>
    <t>Droxford, Soberton and Hambledon</t>
  </si>
  <si>
    <t>Itchen Valley</t>
  </si>
  <si>
    <t>Kings Worthy</t>
  </si>
  <si>
    <t>Littleton and Harestock</t>
  </si>
  <si>
    <t>Olivers Battery and Badger Farm</t>
  </si>
  <si>
    <t>Owslebury and Curdridge</t>
  </si>
  <si>
    <t>St Barnabas</t>
  </si>
  <si>
    <t>St Bartholomew</t>
  </si>
  <si>
    <t>St John and All Saints</t>
  </si>
  <si>
    <t>St Luke</t>
  </si>
  <si>
    <t>St Michael</t>
  </si>
  <si>
    <t>St Paul</t>
  </si>
  <si>
    <t>Shedfield</t>
  </si>
  <si>
    <t>Sparsholt</t>
  </si>
  <si>
    <t>Swanmore and Newtown</t>
  </si>
  <si>
    <t>The Alresfords</t>
  </si>
  <si>
    <t>Upper Meon Valley</t>
  </si>
  <si>
    <t>Whiteley</t>
  </si>
  <si>
    <t>Wickham</t>
  </si>
  <si>
    <t>Wonston and Micheldever</t>
  </si>
  <si>
    <t>Isle of Wight CC</t>
  </si>
  <si>
    <t>Arreton and Newchurch</t>
  </si>
  <si>
    <t>Binstead and Fishbourne</t>
  </si>
  <si>
    <t>Brading, St Helens and Bembridge</t>
  </si>
  <si>
    <t>Carisbrooke</t>
  </si>
  <si>
    <t>Central Wight</t>
  </si>
  <si>
    <t>Chale, Niton and Whitwell</t>
  </si>
  <si>
    <t>Cowes Medina</t>
  </si>
  <si>
    <t>Cowes North</t>
  </si>
  <si>
    <t>Cowes South and Northwood</t>
  </si>
  <si>
    <t>Cowes West and Gurnard</t>
  </si>
  <si>
    <t>East Cowes</t>
  </si>
  <si>
    <t>Freshwater North</t>
  </si>
  <si>
    <t>Freshwater South</t>
  </si>
  <si>
    <t>Godshill and Wroxall</t>
  </si>
  <si>
    <t>Havenstreet, Ashey and Haylands</t>
  </si>
  <si>
    <t>Lake North</t>
  </si>
  <si>
    <t>Lake South</t>
  </si>
  <si>
    <t>Nettlestone and Seaview</t>
  </si>
  <si>
    <t>Newport Central</t>
  </si>
  <si>
    <t>Newport East</t>
  </si>
  <si>
    <t>Newport North</t>
  </si>
  <si>
    <t>Newport South</t>
  </si>
  <si>
    <t>Newport West</t>
  </si>
  <si>
    <t>Parkhurst</t>
  </si>
  <si>
    <t>Ryde East</t>
  </si>
  <si>
    <t>Ryde North East</t>
  </si>
  <si>
    <t>Ryde North West</t>
  </si>
  <si>
    <t>Ryde South</t>
  </si>
  <si>
    <t>Ryde West</t>
  </si>
  <si>
    <t>Sandown North</t>
  </si>
  <si>
    <t>Sandown South</t>
  </si>
  <si>
    <t>Shanklin Central</t>
  </si>
  <si>
    <t>Shanklin South</t>
  </si>
  <si>
    <t>Totland</t>
  </si>
  <si>
    <t>Ventnor East</t>
  </si>
  <si>
    <t>Ventnor West</t>
  </si>
  <si>
    <t>West Wight</t>
  </si>
  <si>
    <t>Whippingham and Osborne</t>
  </si>
  <si>
    <t>Wootton Bridge</t>
  </si>
  <si>
    <t>Ashford CC</t>
  </si>
  <si>
    <t>Canterbury CC</t>
  </si>
  <si>
    <t>Chatham and Aylesford CC</t>
  </si>
  <si>
    <t>Dartford CC</t>
  </si>
  <si>
    <t>Dover CC</t>
  </si>
  <si>
    <t>Faversham and Mid Kent CC</t>
  </si>
  <si>
    <t>Folkestone and Hythe CC</t>
  </si>
  <si>
    <t>Gillingham and Rainham BC</t>
  </si>
  <si>
    <t>Gravesham CC</t>
  </si>
  <si>
    <t>Maidstone and The Weald CC</t>
  </si>
  <si>
    <t>North Thanet CC</t>
  </si>
  <si>
    <t>Rochester and Strood CC</t>
  </si>
  <si>
    <t>Sevenoaks CC</t>
  </si>
  <si>
    <t>Sittingbourne and Sheppey CC</t>
  </si>
  <si>
    <t>South Thanet CC</t>
  </si>
  <si>
    <t>Tonbridge and Malling CC</t>
  </si>
  <si>
    <t>Tunbridge Wells CC</t>
  </si>
  <si>
    <t>Chatham Central</t>
  </si>
  <si>
    <t>Cuxton and Halling</t>
  </si>
  <si>
    <t>Gillingham North</t>
  </si>
  <si>
    <t>Gillingham South</t>
  </si>
  <si>
    <t>Hempstead and Wigmore</t>
  </si>
  <si>
    <t>Lordswood and Capstone</t>
  </si>
  <si>
    <t>Luton and Wayfield</t>
  </si>
  <si>
    <t>Princes Park</t>
  </si>
  <si>
    <t>Rainham Central</t>
  </si>
  <si>
    <t>Rainham North</t>
  </si>
  <si>
    <t>Rainham South</t>
  </si>
  <si>
    <t>Rochester East</t>
  </si>
  <si>
    <t>Rochester South and Horsted</t>
  </si>
  <si>
    <t>Rochester West</t>
  </si>
  <si>
    <t>Strood North</t>
  </si>
  <si>
    <t>Strood Rural</t>
  </si>
  <si>
    <t>Strood South</t>
  </si>
  <si>
    <t>Twydall</t>
  </si>
  <si>
    <t>Walderslade</t>
  </si>
  <si>
    <t>Watling</t>
  </si>
  <si>
    <t>Aylesford Green</t>
  </si>
  <si>
    <t>Beaver</t>
  </si>
  <si>
    <t>Biddenden</t>
  </si>
  <si>
    <t>Bockhanger</t>
  </si>
  <si>
    <t>Boughton Aluph and Eastwell</t>
  </si>
  <si>
    <t>Bybrook</t>
  </si>
  <si>
    <t>Charing</t>
  </si>
  <si>
    <t>Downs North</t>
  </si>
  <si>
    <t>Downs West</t>
  </si>
  <si>
    <t>Godinton</t>
  </si>
  <si>
    <t>Great Chart with Singleton North</t>
  </si>
  <si>
    <t>Isle of Oxney</t>
  </si>
  <si>
    <t>Kennington</t>
  </si>
  <si>
    <t>Little Burton Farm</t>
  </si>
  <si>
    <t>Norman</t>
  </si>
  <si>
    <t>North Willesborough</t>
  </si>
  <si>
    <t>Park Farm North</t>
  </si>
  <si>
    <t>Park Farm South</t>
  </si>
  <si>
    <t>Rolvenden and Tenterden West</t>
  </si>
  <si>
    <t>Saxon Shore</t>
  </si>
  <si>
    <t>Singleton South</t>
  </si>
  <si>
    <t>South Willesborough</t>
  </si>
  <si>
    <t>Stanhope</t>
  </si>
  <si>
    <t>Tenterden North</t>
  </si>
  <si>
    <t>Tenterden South</t>
  </si>
  <si>
    <t>Washford</t>
  </si>
  <si>
    <t>Weald Central</t>
  </si>
  <si>
    <t>Weald East</t>
  </si>
  <si>
    <t>Weald North</t>
  </si>
  <si>
    <t>Weald South</t>
  </si>
  <si>
    <t>Wye</t>
  </si>
  <si>
    <t>Beltinge</t>
  </si>
  <si>
    <t>Blean Forest</t>
  </si>
  <si>
    <t>Chartham &amp; Stone Street</t>
  </si>
  <si>
    <t>Chestfield</t>
  </si>
  <si>
    <t>Gorrell</t>
  </si>
  <si>
    <t>Herne &amp; Broomfield</t>
  </si>
  <si>
    <t>Heron</t>
  </si>
  <si>
    <t>Little Stour &amp; Adisham</t>
  </si>
  <si>
    <t>Nailbourne</t>
  </si>
  <si>
    <t>Northgate</t>
  </si>
  <si>
    <t>Reculver</t>
  </si>
  <si>
    <t>Seasalter</t>
  </si>
  <si>
    <t>St Stephen's</t>
  </si>
  <si>
    <t>Sturry</t>
  </si>
  <si>
    <t>Swalecliffe</t>
  </si>
  <si>
    <t>Tankerton</t>
  </si>
  <si>
    <t>West Bay</t>
  </si>
  <si>
    <t>Wincheap</t>
  </si>
  <si>
    <t>Bean and Darenth</t>
  </si>
  <si>
    <t>Brent</t>
  </si>
  <si>
    <t>Greenhithe</t>
  </si>
  <si>
    <t>Joyce Green</t>
  </si>
  <si>
    <t>Joydens Wood</t>
  </si>
  <si>
    <t>Littlebrook</t>
  </si>
  <si>
    <t>Longfield, New Barn and Southfleet</t>
  </si>
  <si>
    <t>Princes</t>
  </si>
  <si>
    <t>Stone</t>
  </si>
  <si>
    <t>Sutton-at-Hone and Hawley</t>
  </si>
  <si>
    <t>Swanscombe</t>
  </si>
  <si>
    <t>Wilmington</t>
  </si>
  <si>
    <t>Aylesham</t>
  </si>
  <si>
    <t>Capel-le-Ferne</t>
  </si>
  <si>
    <t>Eastry</t>
  </si>
  <si>
    <t>Eythorne and Shepherdswell</t>
  </si>
  <si>
    <t>Little Stour and Ashstone</t>
  </si>
  <si>
    <t>Lydden and Temple Ewell</t>
  </si>
  <si>
    <t>Maxton, Elms Vale and Priory</t>
  </si>
  <si>
    <t>Middle Deal and Sholden</t>
  </si>
  <si>
    <t>North Deal</t>
  </si>
  <si>
    <t>Ringwould</t>
  </si>
  <si>
    <t>St Margaret's-at-Cliffe</t>
  </si>
  <si>
    <t>St Radigunds</t>
  </si>
  <si>
    <t>Sandwich</t>
  </si>
  <si>
    <t>Tower Hamlets</t>
  </si>
  <si>
    <t>Town and Pier</t>
  </si>
  <si>
    <t>Walmer</t>
  </si>
  <si>
    <t>Whitfield</t>
  </si>
  <si>
    <t>Chalk</t>
  </si>
  <si>
    <t>Higham</t>
  </si>
  <si>
    <t>Istead Rise</t>
  </si>
  <si>
    <t>Meopham North</t>
  </si>
  <si>
    <t>Meopham South and Vigo</t>
  </si>
  <si>
    <t>Northfleet North</t>
  </si>
  <si>
    <t>Northfleet South</t>
  </si>
  <si>
    <t>Painters Ash</t>
  </si>
  <si>
    <t>Pelham</t>
  </si>
  <si>
    <t>Riverview</t>
  </si>
  <si>
    <t>Shorne, Cobham and Luddesdown</t>
  </si>
  <si>
    <t>Singlewell</t>
  </si>
  <si>
    <t>Westcourt</t>
  </si>
  <si>
    <t>Whitehill</t>
  </si>
  <si>
    <t>Allington</t>
  </si>
  <si>
    <t>Barming</t>
  </si>
  <si>
    <t>Bearsted</t>
  </si>
  <si>
    <t>Boughton Monchelsea and Chart Sutton</t>
  </si>
  <si>
    <t>Boxley</t>
  </si>
  <si>
    <t>Coxheath and Hunton</t>
  </si>
  <si>
    <t>Detling and Thurnham</t>
  </si>
  <si>
    <t>Downswood and Otham</t>
  </si>
  <si>
    <t>East</t>
  </si>
  <si>
    <t>Fant</t>
  </si>
  <si>
    <t>Harrietsham and Lenham</t>
  </si>
  <si>
    <t>Headcorn</t>
  </si>
  <si>
    <t>Leeds</t>
  </si>
  <si>
    <t>Loose</t>
  </si>
  <si>
    <t>Marden and Yalding</t>
  </si>
  <si>
    <t>North</t>
  </si>
  <si>
    <t>North Downs</t>
  </si>
  <si>
    <t>Park Wood</t>
  </si>
  <si>
    <t>Shepway North</t>
  </si>
  <si>
    <t>Shepway South</t>
  </si>
  <si>
    <t>South</t>
  </si>
  <si>
    <t>Staplehurst</t>
  </si>
  <si>
    <t>Sutton Valence and Langley</t>
  </si>
  <si>
    <t>Ash and New Ash Green</t>
  </si>
  <si>
    <t>Brasted, Chevening and Sundridge</t>
  </si>
  <si>
    <t>Cowden and Hever</t>
  </si>
  <si>
    <t>Crockenhill and Well Hill</t>
  </si>
  <si>
    <t>Dunton Green and Riverhead</t>
  </si>
  <si>
    <t>Edenbridge North and East</t>
  </si>
  <si>
    <t>Edenbridge South and West</t>
  </si>
  <si>
    <t>Eynsford</t>
  </si>
  <si>
    <t>Farningham, Horton Kirby and South Darenth</t>
  </si>
  <si>
    <t>Fawkham and West Kingsdown</t>
  </si>
  <si>
    <t>Halstead, Knockholt and Badgers Mount</t>
  </si>
  <si>
    <t>Hartley and Hodsoll Street</t>
  </si>
  <si>
    <t>Hextable</t>
  </si>
  <si>
    <t>Kemsing</t>
  </si>
  <si>
    <t>Leigh and Chiddingstone Causeway</t>
  </si>
  <si>
    <t>Otford and Shoreham</t>
  </si>
  <si>
    <t>Penshurst, Fordcombe and Chiddingstone</t>
  </si>
  <si>
    <t>Seal and Weald</t>
  </si>
  <si>
    <t>Sevenoaks Eastern</t>
  </si>
  <si>
    <t>Sevenoaks Kippington</t>
  </si>
  <si>
    <t>Sevenoaks Northern</t>
  </si>
  <si>
    <t>Sevenoaks Town and St John's</t>
  </si>
  <si>
    <t>Swanley Christchurch and Swanley Village</t>
  </si>
  <si>
    <t>Swanley St Mary's</t>
  </si>
  <si>
    <t>Swanley White Oak</t>
  </si>
  <si>
    <t>Westerham and Crockham Hill</t>
  </si>
  <si>
    <t>Broadmead</t>
  </si>
  <si>
    <t>Cheriton</t>
  </si>
  <si>
    <t>East Folkestone</t>
  </si>
  <si>
    <t>Folkestone Central</t>
  </si>
  <si>
    <t>Folkestone Harbour</t>
  </si>
  <si>
    <t>Hythe</t>
  </si>
  <si>
    <t>Hythe Rural</t>
  </si>
  <si>
    <t>New Romney</t>
  </si>
  <si>
    <t>North Downs East</t>
  </si>
  <si>
    <t>North Downs West</t>
  </si>
  <si>
    <t>Romney Marsh</t>
  </si>
  <si>
    <t>Sandgate &amp; West Folkestone</t>
  </si>
  <si>
    <t>Wallend &amp; Denge Marsh</t>
  </si>
  <si>
    <t>Bobbing, Iwade and Lower Halstow</t>
  </si>
  <si>
    <t>Borden and Grove Park</t>
  </si>
  <si>
    <t>Boughton and Courtenay</t>
  </si>
  <si>
    <t>Chalkwell</t>
  </si>
  <si>
    <t>East Downs</t>
  </si>
  <si>
    <t>Hartlip, Newington and Upchurch</t>
  </si>
  <si>
    <t>Homewood</t>
  </si>
  <si>
    <t>Kemsley</t>
  </si>
  <si>
    <t>Milton Regis</t>
  </si>
  <si>
    <t>Minster Cliffs</t>
  </si>
  <si>
    <t>Murston</t>
  </si>
  <si>
    <t>Queenborough and Halfway</t>
  </si>
  <si>
    <t>Roman</t>
  </si>
  <si>
    <t>Sheerness</t>
  </si>
  <si>
    <t>Sheppey Central</t>
  </si>
  <si>
    <t>Sheppey East</t>
  </si>
  <si>
    <t>Teynham and Lynsted</t>
  </si>
  <si>
    <t>The Meads</t>
  </si>
  <si>
    <t>West Downs</t>
  </si>
  <si>
    <t>Beacon Road</t>
  </si>
  <si>
    <t>Birchington North</t>
  </si>
  <si>
    <t>Birchington South</t>
  </si>
  <si>
    <t>Bradstowe</t>
  </si>
  <si>
    <t>Central Harbour</t>
  </si>
  <si>
    <t>Cliffsend and Pegwell</t>
  </si>
  <si>
    <t>Cliftonville East</t>
  </si>
  <si>
    <t>Cliftonville West</t>
  </si>
  <si>
    <t>Dane Valley</t>
  </si>
  <si>
    <t>Eastcliff</t>
  </si>
  <si>
    <t>Garlinge</t>
  </si>
  <si>
    <t>Kingsgate</t>
  </si>
  <si>
    <t>Margate Central</t>
  </si>
  <si>
    <t>Nethercourt</t>
  </si>
  <si>
    <t>St Peters</t>
  </si>
  <si>
    <t>Salmestone</t>
  </si>
  <si>
    <t>Sir Moses Montefiore</t>
  </si>
  <si>
    <t>Thanet Villages</t>
  </si>
  <si>
    <t>Viking</t>
  </si>
  <si>
    <t>Westbrook</t>
  </si>
  <si>
    <t>Westgate-on-Sea</t>
  </si>
  <si>
    <t>Aylesford North and Walderslade</t>
  </si>
  <si>
    <t>Aylesford South</t>
  </si>
  <si>
    <t>Borough Green and Long Mill</t>
  </si>
  <si>
    <t>Burham and Wouldham</t>
  </si>
  <si>
    <t>Cage Green</t>
  </si>
  <si>
    <t>Ditton</t>
  </si>
  <si>
    <t>Downs and Mereworth</t>
  </si>
  <si>
    <t>East Malling</t>
  </si>
  <si>
    <t>Hadlow and East Peckham</t>
  </si>
  <si>
    <t>Hildenborough</t>
  </si>
  <si>
    <t>Judd</t>
  </si>
  <si>
    <t>Kings Hill</t>
  </si>
  <si>
    <t>Larkfield North</t>
  </si>
  <si>
    <t>Larkfield South</t>
  </si>
  <si>
    <t>Medway</t>
  </si>
  <si>
    <t>Snodland East and Ham Hill</t>
  </si>
  <si>
    <t>Snodland West and Holborough Lakes</t>
  </si>
  <si>
    <t>Trench</t>
  </si>
  <si>
    <t>Vauxhall</t>
  </si>
  <si>
    <t>Wateringbury</t>
  </si>
  <si>
    <t>West Malling and Leybourne</t>
  </si>
  <si>
    <t>Wrotham, Ightham and Stansted</t>
  </si>
  <si>
    <t>Benenden and Cranbrook</t>
  </si>
  <si>
    <t>Brenchley and Horsmonden</t>
  </si>
  <si>
    <t>Broadwater</t>
  </si>
  <si>
    <t>Capel</t>
  </si>
  <si>
    <t>Culverden</t>
  </si>
  <si>
    <t>Frittenden and Sissinghurst</t>
  </si>
  <si>
    <t>Goudhurst and Lamberhurst</t>
  </si>
  <si>
    <t>Hawkhurst and Sandhurst</t>
  </si>
  <si>
    <t>Paddock Wood East</t>
  </si>
  <si>
    <t>Paddock Wood West</t>
  </si>
  <si>
    <t>Pantiles and St Mark's</t>
  </si>
  <si>
    <t>Pembury</t>
  </si>
  <si>
    <t>Rusthall</t>
  </si>
  <si>
    <t>St James'</t>
  </si>
  <si>
    <t>Sherwood</t>
  </si>
  <si>
    <t>Southborough and High Brooms</t>
  </si>
  <si>
    <t>Southborough North</t>
  </si>
  <si>
    <t>Speldhurst and Bidborough</t>
  </si>
  <si>
    <t>Banbury CC</t>
  </si>
  <si>
    <t>Henley CC</t>
  </si>
  <si>
    <t>Oxford East BC</t>
  </si>
  <si>
    <t>Oxford West and Abingdon CC</t>
  </si>
  <si>
    <t>Wantage CC</t>
  </si>
  <si>
    <t>Witney CC</t>
  </si>
  <si>
    <t>Adderbury</t>
  </si>
  <si>
    <t>Ambrosden and Chesterton</t>
  </si>
  <si>
    <t>Banbury Calthorpe</t>
  </si>
  <si>
    <t>Banbury Easington</t>
  </si>
  <si>
    <t>Banbury Grimsbury and Castle</t>
  </si>
  <si>
    <t>Banbury Hardwick</t>
  </si>
  <si>
    <t>Banbury Neithrop</t>
  </si>
  <si>
    <t>Banbury Ruscote</t>
  </si>
  <si>
    <t>Bicester East</t>
  </si>
  <si>
    <t>Bicester North</t>
  </si>
  <si>
    <t>Bicester South</t>
  </si>
  <si>
    <t>Bicester Town</t>
  </si>
  <si>
    <t>Bicester West</t>
  </si>
  <si>
    <t>Bloxham and Bodicote</t>
  </si>
  <si>
    <t>Caversfield</t>
  </si>
  <si>
    <t>Cropredy</t>
  </si>
  <si>
    <t>Deddington</t>
  </si>
  <si>
    <t>Fringford</t>
  </si>
  <si>
    <t>Hook Norton</t>
  </si>
  <si>
    <t>Kidlington North</t>
  </si>
  <si>
    <t>Kidlington South</t>
  </si>
  <si>
    <t>Kirtlington</t>
  </si>
  <si>
    <t>Launton</t>
  </si>
  <si>
    <t>Otmoor</t>
  </si>
  <si>
    <t>Sibford</t>
  </si>
  <si>
    <t>The Astons and Heyfords</t>
  </si>
  <si>
    <t>Wroxton</t>
  </si>
  <si>
    <t>Yarnton, Gosford and Water Eaton</t>
  </si>
  <si>
    <t>Barton and Sandhills</t>
  </si>
  <si>
    <t>Blackbird Leys</t>
  </si>
  <si>
    <t>Carfax</t>
  </si>
  <si>
    <t>Cowley</t>
  </si>
  <si>
    <t>Cowley Marsh</t>
  </si>
  <si>
    <t>Headington</t>
  </si>
  <si>
    <t>Headington Hill and Northway</t>
  </si>
  <si>
    <t>Hinksey Park</t>
  </si>
  <si>
    <t>Holywell</t>
  </si>
  <si>
    <t>Iffley Fields</t>
  </si>
  <si>
    <t>Jericho and Osney</t>
  </si>
  <si>
    <t>Littlemore</t>
  </si>
  <si>
    <t>Lye Valley</t>
  </si>
  <si>
    <t>Marston</t>
  </si>
  <si>
    <t>Northfield Brook</t>
  </si>
  <si>
    <t>Quarry and Risinghurst</t>
  </si>
  <si>
    <t>Rose Hill and Iffley</t>
  </si>
  <si>
    <t>St Clement's</t>
  </si>
  <si>
    <t xml:space="preserve">St Margaret's </t>
  </si>
  <si>
    <t>Summertown</t>
  </si>
  <si>
    <t>Wolvercote</t>
  </si>
  <si>
    <t>Benson &amp; Crowmarsh</t>
  </si>
  <si>
    <t>Berinsfield</t>
  </si>
  <si>
    <t>Chalgrove</t>
  </si>
  <si>
    <t>Chinnor</t>
  </si>
  <si>
    <t>Cholsey</t>
  </si>
  <si>
    <t>Didcot North East</t>
  </si>
  <si>
    <t>Didcot South</t>
  </si>
  <si>
    <t>Didcot West</t>
  </si>
  <si>
    <t>Forest Hill &amp; Holton</t>
  </si>
  <si>
    <t>Garsington &amp; Horspath</t>
  </si>
  <si>
    <t>Goring</t>
  </si>
  <si>
    <t>Haseley Brook</t>
  </si>
  <si>
    <t>Henley-on-Thames</t>
  </si>
  <si>
    <t>Kidmore End &amp; Whitchurch</t>
  </si>
  <si>
    <t>Sandford &amp; the Wittenhams</t>
  </si>
  <si>
    <t>Sonning Common</t>
  </si>
  <si>
    <t>Thame</t>
  </si>
  <si>
    <t>Wallingford</t>
  </si>
  <si>
    <t>Watlington</t>
  </si>
  <si>
    <t>Wheatley</t>
  </si>
  <si>
    <t>Woodcote &amp; Rotherfield</t>
  </si>
  <si>
    <t>Abingdon Abbey Northcourt</t>
  </si>
  <si>
    <t>Abingdon Caldecott</t>
  </si>
  <si>
    <t>Abingdon Dunmore</t>
  </si>
  <si>
    <t>Abingdon Fitzharris</t>
  </si>
  <si>
    <t>Abingdon Peachcroft</t>
  </si>
  <si>
    <t>Blewbury &amp; Harwell</t>
  </si>
  <si>
    <t>Botley &amp; Sunningwell</t>
  </si>
  <si>
    <t>Cumnor</t>
  </si>
  <si>
    <t>Drayton</t>
  </si>
  <si>
    <t>Faringdon</t>
  </si>
  <si>
    <t>Grove North</t>
  </si>
  <si>
    <t>Hendreds</t>
  </si>
  <si>
    <t>Kennington &amp; Radley</t>
  </si>
  <si>
    <t>Kingston Bagpuize</t>
  </si>
  <si>
    <t>Marcham</t>
  </si>
  <si>
    <t>Stanford</t>
  </si>
  <si>
    <t>Steventon &amp; the Hanneys</t>
  </si>
  <si>
    <t>Sutton Courtenay</t>
  </si>
  <si>
    <t>Wantage &amp; Grove Brook</t>
  </si>
  <si>
    <t>Wantage Charlton</t>
  </si>
  <si>
    <t>Watchfield &amp; Shrivenham</t>
  </si>
  <si>
    <t>Wootton</t>
  </si>
  <si>
    <t>Alvescot and Filkins</t>
  </si>
  <si>
    <t>Ascott and Shipton</t>
  </si>
  <si>
    <t>Bampton and Clanfield</t>
  </si>
  <si>
    <t>Brize Norton and Shilton</t>
  </si>
  <si>
    <t>Burford</t>
  </si>
  <si>
    <t>Carterton North East</t>
  </si>
  <si>
    <t>Carterton North West</t>
  </si>
  <si>
    <t>Carterton South</t>
  </si>
  <si>
    <t>Chadlington and Churchill</t>
  </si>
  <si>
    <t>Charlbury and Finstock</t>
  </si>
  <si>
    <t>Chipping Norton</t>
  </si>
  <si>
    <t>Ducklington</t>
  </si>
  <si>
    <t>Eynsham and Cassington</t>
  </si>
  <si>
    <t>Freeland and Hanborough</t>
  </si>
  <si>
    <t>Hailey, Minster Lovell and Leafield</t>
  </si>
  <si>
    <t>Kingham, Rollright and Enstone</t>
  </si>
  <si>
    <t>Milton-under-Wychwood</t>
  </si>
  <si>
    <t>North Leigh</t>
  </si>
  <si>
    <t>Standlake, Aston and Stanton Harcourt</t>
  </si>
  <si>
    <t>Stonesfield and Tackley</t>
  </si>
  <si>
    <t>The Bartons</t>
  </si>
  <si>
    <t>Witney Central</t>
  </si>
  <si>
    <t>Witney East</t>
  </si>
  <si>
    <t>Witney North</t>
  </si>
  <si>
    <t>Witney South</t>
  </si>
  <si>
    <t>Witney West</t>
  </si>
  <si>
    <t>Woodstock and Bladon</t>
  </si>
  <si>
    <t>East Surrey CC</t>
  </si>
  <si>
    <t>Epsom and Ewell BC</t>
  </si>
  <si>
    <t>Esher and Walton BC</t>
  </si>
  <si>
    <t>Guildford CC</t>
  </si>
  <si>
    <t>Mole Valley CC</t>
  </si>
  <si>
    <t>Reigate BC</t>
  </si>
  <si>
    <t>Runnymede and Weybridge CC</t>
  </si>
  <si>
    <t>South West Surrey CC</t>
  </si>
  <si>
    <t>Spelthorne BC</t>
  </si>
  <si>
    <t>Surrey Heath CC</t>
  </si>
  <si>
    <t>Woking CC</t>
  </si>
  <si>
    <t>Claygate</t>
  </si>
  <si>
    <t>Cobham and Downside</t>
  </si>
  <si>
    <t>Cobham Fairmile</t>
  </si>
  <si>
    <t>Esher</t>
  </si>
  <si>
    <t>Hersham North</t>
  </si>
  <si>
    <t>Hersham South</t>
  </si>
  <si>
    <t>Hinchley Wood</t>
  </si>
  <si>
    <t>Long Ditton</t>
  </si>
  <si>
    <t>Molesey East</t>
  </si>
  <si>
    <t>Molesey North</t>
  </si>
  <si>
    <t>Molesey South</t>
  </si>
  <si>
    <t>Oatlands Park</t>
  </si>
  <si>
    <t>Oxshott and Stoke D'Abernon</t>
  </si>
  <si>
    <t>St George's Hill</t>
  </si>
  <si>
    <t>Thames Ditton</t>
  </si>
  <si>
    <t>Walton Ambleside</t>
  </si>
  <si>
    <t>Walton Central</t>
  </si>
  <si>
    <t>Walton North</t>
  </si>
  <si>
    <t>Walton South</t>
  </si>
  <si>
    <t>Weston Green</t>
  </si>
  <si>
    <t>Weybridge North</t>
  </si>
  <si>
    <t>Weybridge South</t>
  </si>
  <si>
    <t>Auriol</t>
  </si>
  <si>
    <t>Court</t>
  </si>
  <si>
    <t>Cuddington</t>
  </si>
  <si>
    <t>Ewell</t>
  </si>
  <si>
    <t>Ewell Court</t>
  </si>
  <si>
    <t>Ruxley</t>
  </si>
  <si>
    <t>Stamford</t>
  </si>
  <si>
    <t>Stoneleigh</t>
  </si>
  <si>
    <t>West Ewell</t>
  </si>
  <si>
    <t>Woodcote</t>
  </si>
  <si>
    <t>Ash South and Tongham</t>
  </si>
  <si>
    <t>Ash Vale</t>
  </si>
  <si>
    <t>Ash Wharf</t>
  </si>
  <si>
    <t>Burpham</t>
  </si>
  <si>
    <t>Clandon and Horsley</t>
  </si>
  <si>
    <t>Effingham</t>
  </si>
  <si>
    <t>Friary and St Nicolas</t>
  </si>
  <si>
    <t>Holy Trinity</t>
  </si>
  <si>
    <t>Lovelace</t>
  </si>
  <si>
    <t>Merrow</t>
  </si>
  <si>
    <t>Normandy</t>
  </si>
  <si>
    <t>Onslow</t>
  </si>
  <si>
    <t>Pilgrims</t>
  </si>
  <si>
    <t>Pirbright</t>
  </si>
  <si>
    <t>Send</t>
  </si>
  <si>
    <t>Shalford</t>
  </si>
  <si>
    <t>Stoughton</t>
  </si>
  <si>
    <t>Tillingbourne</t>
  </si>
  <si>
    <t>Westborough</t>
  </si>
  <si>
    <t>Worplesdon</t>
  </si>
  <si>
    <t>Ashtead Common</t>
  </si>
  <si>
    <t>Ashtead Park</t>
  </si>
  <si>
    <t>Ashtead Village</t>
  </si>
  <si>
    <t>Beare Green</t>
  </si>
  <si>
    <t>Bookham North</t>
  </si>
  <si>
    <t>Bookham South</t>
  </si>
  <si>
    <t>Box Hill and Headley</t>
  </si>
  <si>
    <t>Brockham, Betchworth and Buckland</t>
  </si>
  <si>
    <t>Capel, Leigh and Newdigate</t>
  </si>
  <si>
    <t>Charlwood</t>
  </si>
  <si>
    <t>Dorking North</t>
  </si>
  <si>
    <t>Dorking South</t>
  </si>
  <si>
    <t>Fetcham East</t>
  </si>
  <si>
    <t>Fetcham West</t>
  </si>
  <si>
    <t>Holmwoods</t>
  </si>
  <si>
    <t>Leatherhead North</t>
  </si>
  <si>
    <t>Leatherhead South</t>
  </si>
  <si>
    <t>Leith Hill</t>
  </si>
  <si>
    <t>Mickleham, Westhumble and Pixham</t>
  </si>
  <si>
    <t>Okewood</t>
  </si>
  <si>
    <t>Westcott</t>
  </si>
  <si>
    <t>Banstead Village</t>
  </si>
  <si>
    <t>Chipstead, Hooley and Woodmansterne</t>
  </si>
  <si>
    <t>Earlswood and Whitebushes</t>
  </si>
  <si>
    <t>Horley Central</t>
  </si>
  <si>
    <t>Horley East</t>
  </si>
  <si>
    <t>Horley West</t>
  </si>
  <si>
    <t>Kingswood with Burgh Heath</t>
  </si>
  <si>
    <t>Meadvale and St John's</t>
  </si>
  <si>
    <t>Merstham</t>
  </si>
  <si>
    <t>Nork</t>
  </si>
  <si>
    <t>Redhill East</t>
  </si>
  <si>
    <t>Redhill West</t>
  </si>
  <si>
    <t>Reigate Central</t>
  </si>
  <si>
    <t>Reigate Hill</t>
  </si>
  <si>
    <t>Salfords and Sidlow</t>
  </si>
  <si>
    <t>South Park and Woodhatch</t>
  </si>
  <si>
    <t>Tadworth and Walton</t>
  </si>
  <si>
    <t>Tattenhams</t>
  </si>
  <si>
    <t>Addlestone Bourneside</t>
  </si>
  <si>
    <t>Addlestone North</t>
  </si>
  <si>
    <t>Chertsey Meads</t>
  </si>
  <si>
    <t>Chertsey St Ann's</t>
  </si>
  <si>
    <t>Chertsey South and Row Town</t>
  </si>
  <si>
    <t>Egham Hythe</t>
  </si>
  <si>
    <t>Egham Town</t>
  </si>
  <si>
    <t>Englefield Green East</t>
  </si>
  <si>
    <t>Englefield Green West</t>
  </si>
  <si>
    <t>Foxhills</t>
  </si>
  <si>
    <t>New Haw</t>
  </si>
  <si>
    <t>Thorpe</t>
  </si>
  <si>
    <t>Virginia Water</t>
  </si>
  <si>
    <t>Woodham</t>
  </si>
  <si>
    <t>Ashford Common</t>
  </si>
  <si>
    <t>Ashford East</t>
  </si>
  <si>
    <t>Ashford North and Stanwell South</t>
  </si>
  <si>
    <t>Ashford Town</t>
  </si>
  <si>
    <t>Halliford and Sunbury West</t>
  </si>
  <si>
    <t>Laleham and Shepperton Green</t>
  </si>
  <si>
    <t>Riverside and Laleham</t>
  </si>
  <si>
    <t>Shepperton Town</t>
  </si>
  <si>
    <t>Staines</t>
  </si>
  <si>
    <t>Staines South</t>
  </si>
  <si>
    <t>Stanwell North</t>
  </si>
  <si>
    <t>Sunbury Common</t>
  </si>
  <si>
    <t>Sunbury East</t>
  </si>
  <si>
    <t>Bagshot</t>
  </si>
  <si>
    <t>Chobham</t>
  </si>
  <si>
    <t>Frimley</t>
  </si>
  <si>
    <t>Frimley Green</t>
  </si>
  <si>
    <t>Heatherside</t>
  </si>
  <si>
    <t>Lightwater</t>
  </si>
  <si>
    <t>Mytchett and Deepcut</t>
  </si>
  <si>
    <t>Old Dean</t>
  </si>
  <si>
    <t>Parkside</t>
  </si>
  <si>
    <t>Watchetts</t>
  </si>
  <si>
    <t>Windlesham</t>
  </si>
  <si>
    <t>Bletchingley and Nutfield</t>
  </si>
  <si>
    <t>Burstow, Horne and Outwood</t>
  </si>
  <si>
    <t>Chaldon</t>
  </si>
  <si>
    <t>Dormansland and Felcourt</t>
  </si>
  <si>
    <t>Felbridge</t>
  </si>
  <si>
    <t>Godstone</t>
  </si>
  <si>
    <t>Harestone</t>
  </si>
  <si>
    <t>Limpsfield</t>
  </si>
  <si>
    <t>Lingfield and Crowhurst</t>
  </si>
  <si>
    <t>Oxted North and Tandridge</t>
  </si>
  <si>
    <t>Oxted South</t>
  </si>
  <si>
    <t>Portley</t>
  </si>
  <si>
    <t>Tatsfield and Titsey</t>
  </si>
  <si>
    <t>Warlingham East and Chelsham and Farleigh</t>
  </si>
  <si>
    <t>Warlingham West</t>
  </si>
  <si>
    <t>Westway</t>
  </si>
  <si>
    <t>Whyteleafe</t>
  </si>
  <si>
    <t>Woldingham</t>
  </si>
  <si>
    <t>Alfold, Cranleigh Rural and Ellens Green</t>
  </si>
  <si>
    <t>Blackheath and Wonersh</t>
  </si>
  <si>
    <t>Bramley, Busbridge and Hascombe</t>
  </si>
  <si>
    <t>Chiddingfold and Dunsfold</t>
  </si>
  <si>
    <t>Cranleigh East</t>
  </si>
  <si>
    <t>Cranleigh West</t>
  </si>
  <si>
    <t>Elstead and Thursley</t>
  </si>
  <si>
    <t>Ewhurst</t>
  </si>
  <si>
    <t>Farnham Bourne</t>
  </si>
  <si>
    <t>Farnham Castle</t>
  </si>
  <si>
    <t>Farnham Firgrove</t>
  </si>
  <si>
    <t>Farnham Hale and Heath End</t>
  </si>
  <si>
    <t>Farnham Moor Park</t>
  </si>
  <si>
    <t>Farnham Shortheath and Boundstone</t>
  </si>
  <si>
    <t>Farnham Upper Hale</t>
  </si>
  <si>
    <t>Farnham Weybourne and Badshot Lea</t>
  </si>
  <si>
    <t>Farnham Wrecclesham and Rowledge</t>
  </si>
  <si>
    <t>Frensham, Dockenfield and Tilford</t>
  </si>
  <si>
    <t>Godalming Binscombe</t>
  </si>
  <si>
    <t>Godalming Central and Ockford</t>
  </si>
  <si>
    <t>Godalming Charterhouse</t>
  </si>
  <si>
    <t>Godalming Farncombe and Catteshall</t>
  </si>
  <si>
    <t>Godalming Holloway</t>
  </si>
  <si>
    <t>Haslemere Critchmere and Shottermill</t>
  </si>
  <si>
    <t>Haslemere East and Grayswood</t>
  </si>
  <si>
    <t>Hindhead</t>
  </si>
  <si>
    <t>Shamley Green and Cranleigh North</t>
  </si>
  <si>
    <t>Witley and Hambledon</t>
  </si>
  <si>
    <t>Brookwood</t>
  </si>
  <si>
    <t>Byfleet</t>
  </si>
  <si>
    <t>Goldsworth East</t>
  </si>
  <si>
    <t>Goldsworth West</t>
  </si>
  <si>
    <t>Hermitage and Knaphill South</t>
  </si>
  <si>
    <t>Horsell East and Woodham</t>
  </si>
  <si>
    <t>Horsell West</t>
  </si>
  <si>
    <t>Kingfield and Westfield</t>
  </si>
  <si>
    <t>Knaphill</t>
  </si>
  <si>
    <t>Maybury and Sheerwater</t>
  </si>
  <si>
    <t>Mayford and Sutton Green</t>
  </si>
  <si>
    <t>Mount Hermon East</t>
  </si>
  <si>
    <t>Mount Hermon West</t>
  </si>
  <si>
    <t>Old Woking</t>
  </si>
  <si>
    <t>Pyrford</t>
  </si>
  <si>
    <t>St John's and Hook Heath</t>
  </si>
  <si>
    <t>West Byfleet</t>
  </si>
  <si>
    <t>Arundel and South Downs CC</t>
  </si>
  <si>
    <t>Bognor Regis and Littlehampton CC</t>
  </si>
  <si>
    <t>Chichester CC</t>
  </si>
  <si>
    <t>Crawley BC</t>
  </si>
  <si>
    <t>East Worthing and Shoreham CC</t>
  </si>
  <si>
    <t>Horsham CC</t>
  </si>
  <si>
    <t>Mid Sussex CC</t>
  </si>
  <si>
    <t>Worthing West BC</t>
  </si>
  <si>
    <t>Buckingham</t>
  </si>
  <si>
    <t>Cokeham</t>
  </si>
  <si>
    <t>Marine</t>
  </si>
  <si>
    <t>Mash Barn</t>
  </si>
  <si>
    <t>Peverel</t>
  </si>
  <si>
    <t>Southlands</t>
  </si>
  <si>
    <t>Southwick Green</t>
  </si>
  <si>
    <t>Widewater</t>
  </si>
  <si>
    <t>Aldwick East</t>
  </si>
  <si>
    <t>Aldwick West</t>
  </si>
  <si>
    <t>Angmering &amp; Findon</t>
  </si>
  <si>
    <t>Arundel &amp; Walberton</t>
  </si>
  <si>
    <t>Barnham</t>
  </si>
  <si>
    <t>Beach</t>
  </si>
  <si>
    <t>Bersted</t>
  </si>
  <si>
    <t>Brookfield</t>
  </si>
  <si>
    <t>Courtwick with Toddington</t>
  </si>
  <si>
    <t>East Preston</t>
  </si>
  <si>
    <t>Felpham East</t>
  </si>
  <si>
    <t>Felpham West</t>
  </si>
  <si>
    <t>Ferring</t>
  </si>
  <si>
    <t>Hotham</t>
  </si>
  <si>
    <t>Middleton-on-Sea</t>
  </si>
  <si>
    <t>Orchard</t>
  </si>
  <si>
    <t>Pagham</t>
  </si>
  <si>
    <t>Pevensey</t>
  </si>
  <si>
    <t>Rustington East</t>
  </si>
  <si>
    <t>Rustington West</t>
  </si>
  <si>
    <t>Yapton</t>
  </si>
  <si>
    <t>Bosham</t>
  </si>
  <si>
    <t>Boxgrove</t>
  </si>
  <si>
    <t>Bury</t>
  </si>
  <si>
    <t>Chichester East</t>
  </si>
  <si>
    <t>Chichester North</t>
  </si>
  <si>
    <t>Chichester South</t>
  </si>
  <si>
    <t>Chichester West</t>
  </si>
  <si>
    <t>Easebourne</t>
  </si>
  <si>
    <t>East Wittering</t>
  </si>
  <si>
    <t>Fernhurst</t>
  </si>
  <si>
    <t>Fishbourne</t>
  </si>
  <si>
    <t>Funtington</t>
  </si>
  <si>
    <t>Harting</t>
  </si>
  <si>
    <t>Lavant</t>
  </si>
  <si>
    <t>Midhurst</t>
  </si>
  <si>
    <t>North Mundham</t>
  </si>
  <si>
    <t>Petworth</t>
  </si>
  <si>
    <t>Plaistow</t>
  </si>
  <si>
    <t>Rogate</t>
  </si>
  <si>
    <t>Selsey North</t>
  </si>
  <si>
    <t>Selsey South</t>
  </si>
  <si>
    <t>Sidlesham</t>
  </si>
  <si>
    <t>Southbourne</t>
  </si>
  <si>
    <t>Stedham</t>
  </si>
  <si>
    <t>Tangmere</t>
  </si>
  <si>
    <t>West Wittering</t>
  </si>
  <si>
    <t>Wisborough Green</t>
  </si>
  <si>
    <t>Bewbush</t>
  </si>
  <si>
    <t>Broadfield North</t>
  </si>
  <si>
    <t>Broadfield South</t>
  </si>
  <si>
    <t>Furnace Green</t>
  </si>
  <si>
    <t>Gossops Green</t>
  </si>
  <si>
    <t>Ifield</t>
  </si>
  <si>
    <t>Langley Green</t>
  </si>
  <si>
    <t>Maidenbower</t>
  </si>
  <si>
    <t>Pound Hill North</t>
  </si>
  <si>
    <t>Pound Hill South and Worth</t>
  </si>
  <si>
    <t>Three Bridges</t>
  </si>
  <si>
    <t>Tilgate</t>
  </si>
  <si>
    <t>Billingshurst and Shipley</t>
  </si>
  <si>
    <t>Bramber, Upper Beeding and Woodmancote</t>
  </si>
  <si>
    <t>Broadbridge Heath</t>
  </si>
  <si>
    <t>Chanctonbury</t>
  </si>
  <si>
    <t>Chantry</t>
  </si>
  <si>
    <t>Cowfold, Shermanbury and West Grinstead</t>
  </si>
  <si>
    <t>Denne</t>
  </si>
  <si>
    <t>Henfield</t>
  </si>
  <si>
    <t>Holbrook East</t>
  </si>
  <si>
    <t>Holbrook West</t>
  </si>
  <si>
    <t>Horsham Park</t>
  </si>
  <si>
    <t>Itchingfield, Slinfold and Warnham</t>
  </si>
  <si>
    <t>Nuthurst</t>
  </si>
  <si>
    <t>Pulborough and Coldwatham</t>
  </si>
  <si>
    <t>Roffey North</t>
  </si>
  <si>
    <t>Roffey South</t>
  </si>
  <si>
    <t>Rudgwick</t>
  </si>
  <si>
    <t>Rusper and Colgate</t>
  </si>
  <si>
    <t>Southwater</t>
  </si>
  <si>
    <t>Steyning</t>
  </si>
  <si>
    <t>Trafalgar</t>
  </si>
  <si>
    <t>Ardingly and Balcombe</t>
  </si>
  <si>
    <t>Ashurst Wood</t>
  </si>
  <si>
    <t>Bolney</t>
  </si>
  <si>
    <t>Burgess Hill Dunstall</t>
  </si>
  <si>
    <t>Burgess Hill Franklands</t>
  </si>
  <si>
    <t>Burgess Hill Leylands</t>
  </si>
  <si>
    <t>Burgess Hill Meeds</t>
  </si>
  <si>
    <t>Burgess Hill St Andrews</t>
  </si>
  <si>
    <t>Burgess Hill Victoria</t>
  </si>
  <si>
    <t>Copthorne and Worth</t>
  </si>
  <si>
    <t>Crawley Down and Turners Hill</t>
  </si>
  <si>
    <t>Cuckfield</t>
  </si>
  <si>
    <t>East Grinstead Ashplats</t>
  </si>
  <si>
    <t>East Grinstead Baldwins</t>
  </si>
  <si>
    <t>East Grinstead Herontye</t>
  </si>
  <si>
    <t>East Grinstead Imberhorne</t>
  </si>
  <si>
    <t>East Grinstead Town</t>
  </si>
  <si>
    <t>Hassocks</t>
  </si>
  <si>
    <t>Haywards Heath Ashenground</t>
  </si>
  <si>
    <t>Haywards Heath Bentswood</t>
  </si>
  <si>
    <t>Haywards Heath Franklands</t>
  </si>
  <si>
    <t>Haywards Heath Heath</t>
  </si>
  <si>
    <t>Haywards Heath Lucastes</t>
  </si>
  <si>
    <t>High Weald</t>
  </si>
  <si>
    <t>Hurstpierpoint and Downs</t>
  </si>
  <si>
    <t>Lindfield</t>
  </si>
  <si>
    <t>Durrington</t>
  </si>
  <si>
    <t>Gaisford</t>
  </si>
  <si>
    <t>Heene</t>
  </si>
  <si>
    <t>Northbrook</t>
  </si>
  <si>
    <t>Offington</t>
  </si>
  <si>
    <t>Salvington</t>
  </si>
  <si>
    <t>Selden</t>
  </si>
  <si>
    <t>Tarring</t>
  </si>
  <si>
    <t>Lewes and Uckfield CC</t>
  </si>
  <si>
    <t>Brighton Central and Hove BC</t>
  </si>
  <si>
    <t>Brighton North BC</t>
  </si>
  <si>
    <t>Brighton East and Newhaven BC</t>
  </si>
  <si>
    <t>High Weald CC</t>
  </si>
  <si>
    <t>Chatham and The Mallings CC</t>
  </si>
  <si>
    <t>Tonbridge and The Weald CC</t>
  </si>
  <si>
    <t>Maidstone CC</t>
  </si>
  <si>
    <t>Canterbury and Faversham CC</t>
  </si>
  <si>
    <t>North Kent Coastal CC</t>
  </si>
  <si>
    <t>Thanet East CC</t>
  </si>
  <si>
    <t>Milton Keynes Bletchley BC</t>
  </si>
  <si>
    <t>Milton Keynes Newport Pagnall CC</t>
  </si>
  <si>
    <t>Banbury and Bicester CC</t>
  </si>
  <si>
    <t>Henley and Thame CC</t>
  </si>
  <si>
    <t>Southampton Itchen BC</t>
  </si>
  <si>
    <t>Southampton Test BC</t>
  </si>
  <si>
    <t>Fareham BC</t>
  </si>
  <si>
    <t>Test Valley CC</t>
  </si>
  <si>
    <t>Isle of Wight East CC</t>
  </si>
  <si>
    <t>Isle of Wight West CC</t>
  </si>
  <si>
    <t>Wotton Wawen</t>
  </si>
  <si>
    <t>Stockton South BC</t>
  </si>
  <si>
    <t>Stockton North BC</t>
  </si>
  <si>
    <t>Yarm</t>
  </si>
  <si>
    <t>Western Parishes</t>
  </si>
  <si>
    <t>Stockton Town Centre</t>
  </si>
  <si>
    <t>Stainsby Hill</t>
  </si>
  <si>
    <t>Roseworth</t>
  </si>
  <si>
    <t>Parkfield and Oxbridge</t>
  </si>
  <si>
    <t>Norton West</t>
  </si>
  <si>
    <t>Norton South</t>
  </si>
  <si>
    <t>Norton North</t>
  </si>
  <si>
    <t>Northern Parishes</t>
  </si>
  <si>
    <t>Mandale and Victoria</t>
  </si>
  <si>
    <t>Ingleby Barwick West</t>
  </si>
  <si>
    <t>Ingleby Barwick East</t>
  </si>
  <si>
    <t>Hartburn</t>
  </si>
  <si>
    <t>Hardwick and Salters Lane</t>
  </si>
  <si>
    <t>Grangefield</t>
  </si>
  <si>
    <t>Eaglescliffe</t>
  </si>
  <si>
    <t>Bishopsgarth and Elm Tree</t>
  </si>
  <si>
    <t>Billingham West</t>
  </si>
  <si>
    <t>Billingham South</t>
  </si>
  <si>
    <t>Billingham North</t>
  </si>
  <si>
    <t>Billingham East</t>
  </si>
  <si>
    <t>Billingham Central</t>
  </si>
  <si>
    <t>Redcar BC</t>
  </si>
  <si>
    <t>Zetland</t>
  </si>
  <si>
    <t>Middlesbrough South and East Cleveland CC</t>
  </si>
  <si>
    <t>Westworth</t>
  </si>
  <si>
    <t>West Dyke</t>
  </si>
  <si>
    <t>Teesville</t>
  </si>
  <si>
    <t>South Bank</t>
  </si>
  <si>
    <t>Skelton</t>
  </si>
  <si>
    <t>Saltburn</t>
  </si>
  <si>
    <t>St Germain's</t>
  </si>
  <si>
    <t>Ormesby</t>
  </si>
  <si>
    <t>Normanby</t>
  </si>
  <si>
    <t>Newcomen</t>
  </si>
  <si>
    <t>Longbeck</t>
  </si>
  <si>
    <t>Loftus</t>
  </si>
  <si>
    <t>Lockwood</t>
  </si>
  <si>
    <t>Kirkleatham</t>
  </si>
  <si>
    <t>Hutton</t>
  </si>
  <si>
    <t>Guisborough</t>
  </si>
  <si>
    <t>Grangetown</t>
  </si>
  <si>
    <t>Eston</t>
  </si>
  <si>
    <t>Dormanstown</t>
  </si>
  <si>
    <t>Coatham</t>
  </si>
  <si>
    <t>Brotton</t>
  </si>
  <si>
    <t>Middlesbrough BC</t>
  </si>
  <si>
    <t>Trimdon</t>
  </si>
  <si>
    <t>Stainton &amp; Thornton</t>
  </si>
  <si>
    <t>Park End &amp; Beckfield</t>
  </si>
  <si>
    <t>Nunthorpe</t>
  </si>
  <si>
    <t>North Ormesby</t>
  </si>
  <si>
    <t>Marton West</t>
  </si>
  <si>
    <t>Marton East</t>
  </si>
  <si>
    <t>Longlands &amp; Beechwood</t>
  </si>
  <si>
    <t>Linthorpe</t>
  </si>
  <si>
    <t>Ladgate</t>
  </si>
  <si>
    <t>Kader</t>
  </si>
  <si>
    <t>Hemlington</t>
  </si>
  <si>
    <t>Coulby Newham</t>
  </si>
  <si>
    <t>Brambles &amp; Thorntree</t>
  </si>
  <si>
    <t>Berwick Hills &amp; Pallister</t>
  </si>
  <si>
    <t>Ayresome</t>
  </si>
  <si>
    <t>Acklam</t>
  </si>
  <si>
    <t>Hartlepool BC</t>
  </si>
  <si>
    <t>Rural West</t>
  </si>
  <si>
    <t>Manor House</t>
  </si>
  <si>
    <t>Jesmond</t>
  </si>
  <si>
    <t>Headland and Harbour</t>
  </si>
  <si>
    <t>Hart</t>
  </si>
  <si>
    <t>Foggy Furze</t>
  </si>
  <si>
    <t>Fens and Rossmere</t>
  </si>
  <si>
    <t>De Bruce</t>
  </si>
  <si>
    <t>Burn Valley</t>
  </si>
  <si>
    <t>North West Durham CC</t>
  </si>
  <si>
    <t>North Durham CC</t>
  </si>
  <si>
    <t>Easington CC</t>
  </si>
  <si>
    <t>City of Durham CC</t>
  </si>
  <si>
    <t>Bishop Auckland CC</t>
  </si>
  <si>
    <t>Woodhouse Close</t>
  </si>
  <si>
    <t>Sedgefield CC</t>
  </si>
  <si>
    <t>Wingate</t>
  </si>
  <si>
    <t>Willington and Hunwick</t>
  </si>
  <si>
    <t>West Auckland</t>
  </si>
  <si>
    <t>Weardale</t>
  </si>
  <si>
    <t>Tudhoe</t>
  </si>
  <si>
    <t>Trimdon and Thornley</t>
  </si>
  <si>
    <t>Tow Law</t>
  </si>
  <si>
    <t>Tanfield</t>
  </si>
  <si>
    <t>Spennymoor</t>
  </si>
  <si>
    <t>Shotton and South Hetton</t>
  </si>
  <si>
    <t>Shildon and Dene Valley</t>
  </si>
  <si>
    <t>Sherburn</t>
  </si>
  <si>
    <t>Sedgefield</t>
  </si>
  <si>
    <t>Seaham</t>
  </si>
  <si>
    <t>Sacriston</t>
  </si>
  <si>
    <t>Peterlee West</t>
  </si>
  <si>
    <t>Peterlee East</t>
  </si>
  <si>
    <t>Pelton</t>
  </si>
  <si>
    <t>Passfield</t>
  </si>
  <si>
    <t>North Lodge</t>
  </si>
  <si>
    <t>Neville's Cross</t>
  </si>
  <si>
    <t>Murton</t>
  </si>
  <si>
    <t>Lumley</t>
  </si>
  <si>
    <t>Leadgate and Medomsley</t>
  </si>
  <si>
    <t>Lanchester</t>
  </si>
  <si>
    <t>Horden</t>
  </si>
  <si>
    <t>Framwellgate and Newton Hall</t>
  </si>
  <si>
    <t>Ferryhill</t>
  </si>
  <si>
    <t>Evenwood</t>
  </si>
  <si>
    <t>Esh and Witton Gilbert</t>
  </si>
  <si>
    <t>Elvet and Gilesgate</t>
  </si>
  <si>
    <t>Easington</t>
  </si>
  <si>
    <t>Durham South</t>
  </si>
  <si>
    <t>Deneside</t>
  </si>
  <si>
    <t>Delves Lane</t>
  </si>
  <si>
    <t>Deerness</t>
  </si>
  <si>
    <t>Dawdon</t>
  </si>
  <si>
    <t>Crook</t>
  </si>
  <si>
    <t>Craghead and South Moor</t>
  </si>
  <si>
    <t>Coxhoe</t>
  </si>
  <si>
    <t>Coundon</t>
  </si>
  <si>
    <t>Consett South</t>
  </si>
  <si>
    <t>Consett North</t>
  </si>
  <si>
    <t>Chilton</t>
  </si>
  <si>
    <t>Chester-le-Street West Central</t>
  </si>
  <si>
    <t>Chester-le-Street South</t>
  </si>
  <si>
    <t>Chester-le-Street North</t>
  </si>
  <si>
    <t>Chester-le-Street East</t>
  </si>
  <si>
    <t>Burnopfield and Dipton</t>
  </si>
  <si>
    <t>Brandon</t>
  </si>
  <si>
    <t>Blackhalls</t>
  </si>
  <si>
    <t>Bishop Middleham and Cornforth</t>
  </si>
  <si>
    <t>Bishop Auckland Town</t>
  </si>
  <si>
    <t>Benfieldside</t>
  </si>
  <si>
    <t>Barnard Castle West</t>
  </si>
  <si>
    <t>Barnard Castle East</t>
  </si>
  <si>
    <t>Aycliffe West</t>
  </si>
  <si>
    <t>Aycliffe North and Middridge</t>
  </si>
  <si>
    <t>Aycliffe East</t>
  </si>
  <si>
    <t>Annfield Plain</t>
  </si>
  <si>
    <t>Darlington BC</t>
  </si>
  <si>
    <t>Whinfield</t>
  </si>
  <si>
    <t>Stephenson</t>
  </si>
  <si>
    <t>Sadberge &amp; Middleton St George</t>
  </si>
  <si>
    <t>Red Hall &amp; Lingfield</t>
  </si>
  <si>
    <t>Pierremont</t>
  </si>
  <si>
    <t>Park West</t>
  </si>
  <si>
    <t>Park East</t>
  </si>
  <si>
    <t>North Road</t>
  </si>
  <si>
    <t>Mowden</t>
  </si>
  <si>
    <t>Hurworth</t>
  </si>
  <si>
    <t>Hummersknott</t>
  </si>
  <si>
    <t>Heighington &amp; Coniscliffe</t>
  </si>
  <si>
    <t>Haughton &amp; Springfield</t>
  </si>
  <si>
    <t>Harrowgate Hill</t>
  </si>
  <si>
    <t>Eastbourne</t>
  </si>
  <si>
    <t>Cockerton</t>
  </si>
  <si>
    <t>Brinkburn &amp; Faverdale</t>
  </si>
  <si>
    <t>Bank Top &amp; Lascelles</t>
  </si>
  <si>
    <t>Wansbeck CC</t>
  </si>
  <si>
    <t>Blyth Valley BC</t>
  </si>
  <si>
    <t>Berwick-upon-Tweed CC</t>
  </si>
  <si>
    <t>Wooler</t>
  </si>
  <si>
    <t>Wensleydale</t>
  </si>
  <si>
    <t>Hexham CC</t>
  </si>
  <si>
    <t>Stocksfield and Broomhaugh</t>
  </si>
  <si>
    <t>Stakeford</t>
  </si>
  <si>
    <t>South Tynedale</t>
  </si>
  <si>
    <t>South Blyth</t>
  </si>
  <si>
    <t>Sleekburn</t>
  </si>
  <si>
    <t>Shilbottle</t>
  </si>
  <si>
    <t>Seghill with Seaton Delaval</t>
  </si>
  <si>
    <t>Seaton with Newbiggin West</t>
  </si>
  <si>
    <t>Rothbury</t>
  </si>
  <si>
    <t>Prudhoe South</t>
  </si>
  <si>
    <t>Prudhoe North</t>
  </si>
  <si>
    <t>Ponteland West</t>
  </si>
  <si>
    <t>Ponteland South with Heddon</t>
  </si>
  <si>
    <t>Ponteland North</t>
  </si>
  <si>
    <t>Ponteland East and Stannington</t>
  </si>
  <si>
    <t>Plessey</t>
  </si>
  <si>
    <t>Pegswood</t>
  </si>
  <si>
    <t>Norham and Islandshires</t>
  </si>
  <si>
    <t>Newsham</t>
  </si>
  <si>
    <t>Newbiggin Central and East</t>
  </si>
  <si>
    <t>Morpeth Stobhill</t>
  </si>
  <si>
    <t>Morpeth North</t>
  </si>
  <si>
    <t>Morpeth Kirkhill</t>
  </si>
  <si>
    <t>Lynemouth</t>
  </si>
  <si>
    <t>Longhoughton</t>
  </si>
  <si>
    <t>Longhorseley</t>
  </si>
  <si>
    <t>Kitty Brewster</t>
  </si>
  <si>
    <t>Isabella</t>
  </si>
  <si>
    <t>Humshaugh</t>
  </si>
  <si>
    <t>Hirst</t>
  </si>
  <si>
    <t>Hexham West</t>
  </si>
  <si>
    <t>Hexham East</t>
  </si>
  <si>
    <t>Hexham Central with Acomb</t>
  </si>
  <si>
    <t>Haydon and Hadrian</t>
  </si>
  <si>
    <t>Haydon</t>
  </si>
  <si>
    <t>Hartley</t>
  </si>
  <si>
    <t>Haltwhistle</t>
  </si>
  <si>
    <t>Druridge Bay</t>
  </si>
  <si>
    <t>Croft</t>
  </si>
  <si>
    <t>Cramlington West</t>
  </si>
  <si>
    <t>Cramlington Village</t>
  </si>
  <si>
    <t>Cramlington South East</t>
  </si>
  <si>
    <t>Cramlington North</t>
  </si>
  <si>
    <t>Cramlington Eastfield</t>
  </si>
  <si>
    <t>Cramlington East</t>
  </si>
  <si>
    <t>Cowpen</t>
  </si>
  <si>
    <t>Corbridge</t>
  </si>
  <si>
    <t>Choppington</t>
  </si>
  <si>
    <t>Bywell</t>
  </si>
  <si>
    <t>Bothal</t>
  </si>
  <si>
    <t>Berwick West with Ord</t>
  </si>
  <si>
    <t>Berwick North</t>
  </si>
  <si>
    <t>Berwick East</t>
  </si>
  <si>
    <t>Bedlington West</t>
  </si>
  <si>
    <t>Bedlington East</t>
  </si>
  <si>
    <t>Bedlington Central</t>
  </si>
  <si>
    <t>Bamburgh</t>
  </si>
  <si>
    <t>Ashington Central</t>
  </si>
  <si>
    <t>Amble West with Warkworth</t>
  </si>
  <si>
    <t>Amble</t>
  </si>
  <si>
    <t>Alnwick</t>
  </si>
  <si>
    <t>Washington and Sunderland West BC</t>
  </si>
  <si>
    <t>Sunderland Central BC</t>
  </si>
  <si>
    <t>Houghton and Sunderland South BC</t>
  </si>
  <si>
    <t>Washington West</t>
  </si>
  <si>
    <t>Washington South</t>
  </si>
  <si>
    <t>Washington North</t>
  </si>
  <si>
    <t>Washington East</t>
  </si>
  <si>
    <t>Washington Central</t>
  </si>
  <si>
    <t>Silksworth</t>
  </si>
  <si>
    <t>Shiney Row</t>
  </si>
  <si>
    <t>Sandhill</t>
  </si>
  <si>
    <t>St Chad's</t>
  </si>
  <si>
    <t>St Anne's</t>
  </si>
  <si>
    <t>Ryhope</t>
  </si>
  <si>
    <t>Redhill</t>
  </si>
  <si>
    <t>Pallion</t>
  </si>
  <si>
    <t>Millfield</t>
  </si>
  <si>
    <t>Houghton</t>
  </si>
  <si>
    <t>Hetton</t>
  </si>
  <si>
    <t>Fulwell</t>
  </si>
  <si>
    <t>Doxford</t>
  </si>
  <si>
    <t>Copt Hill</t>
  </si>
  <si>
    <t>South Shields BC</t>
  </si>
  <si>
    <t>Whiteleas</t>
  </si>
  <si>
    <t>Whitburn and Marsden</t>
  </si>
  <si>
    <t>West Park</t>
  </si>
  <si>
    <t>Westoe</t>
  </si>
  <si>
    <t>Simonside and Rekendyke</t>
  </si>
  <si>
    <t>Jarrow BC</t>
  </si>
  <si>
    <t>Primrose</t>
  </si>
  <si>
    <t>Monkton</t>
  </si>
  <si>
    <t>Horsley Hill</t>
  </si>
  <si>
    <t>Hebburn South</t>
  </si>
  <si>
    <t>Hebburn North</t>
  </si>
  <si>
    <t>Harton</t>
  </si>
  <si>
    <t>Fellgate and Hedworth</t>
  </si>
  <si>
    <t>Cleadon Park</t>
  </si>
  <si>
    <t>Cleadon and East Boldon</t>
  </si>
  <si>
    <t>Boldon Colliery</t>
  </si>
  <si>
    <t>Biddick and All Saints</t>
  </si>
  <si>
    <t>Beacon and Bents</t>
  </si>
  <si>
    <t>Tynemouth BC</t>
  </si>
  <si>
    <t>North Tyneside BC</t>
  </si>
  <si>
    <t>Whitley Bay</t>
  </si>
  <si>
    <t>Weetslade</t>
  </si>
  <si>
    <t>Wallsend</t>
  </si>
  <si>
    <t>Tynemouth</t>
  </si>
  <si>
    <t>Northumberland</t>
  </si>
  <si>
    <t>Monkseaton South</t>
  </si>
  <si>
    <t>Monkseaton North</t>
  </si>
  <si>
    <t>Longbenton</t>
  </si>
  <si>
    <t>Killingworth</t>
  </si>
  <si>
    <t>Howdon</t>
  </si>
  <si>
    <t>Cullercoats</t>
  </si>
  <si>
    <t>Collingwood</t>
  </si>
  <si>
    <t>Chirton</t>
  </si>
  <si>
    <t>Camperdown</t>
  </si>
  <si>
    <t>Benton</t>
  </si>
  <si>
    <t>Battle Hill</t>
  </si>
  <si>
    <t>Newcastle upon Tyne North BC</t>
  </si>
  <si>
    <t>Newcastle upon Tyne East BC</t>
  </si>
  <si>
    <t>Newcastle upon Tyne Central BC</t>
  </si>
  <si>
    <t>Woolsington</t>
  </si>
  <si>
    <t>Wingrove</t>
  </si>
  <si>
    <t>West Gosforth</t>
  </si>
  <si>
    <t>Westerhope</t>
  </si>
  <si>
    <t>Walkergate</t>
  </si>
  <si>
    <t>Walker</t>
  </si>
  <si>
    <t>South Jesmond</t>
  </si>
  <si>
    <t>South Heaton</t>
  </si>
  <si>
    <t>Parklands</t>
  </si>
  <si>
    <t>Ouseburn</t>
  </si>
  <si>
    <t>North Jesmond</t>
  </si>
  <si>
    <t>North Heaton</t>
  </si>
  <si>
    <t>Newburn</t>
  </si>
  <si>
    <t>Lemington</t>
  </si>
  <si>
    <t>Fenham</t>
  </si>
  <si>
    <t>Fawdon</t>
  </si>
  <si>
    <t>Elswick</t>
  </si>
  <si>
    <t>East Gosforth</t>
  </si>
  <si>
    <t>Denton</t>
  </si>
  <si>
    <t>Dene</t>
  </si>
  <si>
    <t>Byker</t>
  </si>
  <si>
    <t>Blakelaw</t>
  </si>
  <si>
    <t>Benwell and Scotswood</t>
  </si>
  <si>
    <t>Gateshead BC</t>
  </si>
  <si>
    <t>Blaydon BC</t>
  </si>
  <si>
    <t>Winlaton and High Spen</t>
  </si>
  <si>
    <t>Windy Nook and Whitehills</t>
  </si>
  <si>
    <t>Whickham South and Sunniside</t>
  </si>
  <si>
    <t>Whickham North</t>
  </si>
  <si>
    <t>Wardley and Leam Lane</t>
  </si>
  <si>
    <t>Saltwell</t>
  </si>
  <si>
    <t>Ryton, Crookhill and Stella</t>
  </si>
  <si>
    <t>Pelaw and Heworth</t>
  </si>
  <si>
    <t>Low Fell</t>
  </si>
  <si>
    <t>Lobley Hill and Bensham</t>
  </si>
  <si>
    <t>Lamesley</t>
  </si>
  <si>
    <t>High Fell</t>
  </si>
  <si>
    <t>Felling</t>
  </si>
  <si>
    <t>Dunston Hill and Whickham East</t>
  </si>
  <si>
    <t>Dunston and Teams</t>
  </si>
  <si>
    <t>Deckham</t>
  </si>
  <si>
    <t>Crawcrook and Greenside</t>
  </si>
  <si>
    <t>Chowdene</t>
  </si>
  <si>
    <t>Chopwell and Rowlands Gill</t>
  </si>
  <si>
    <t>Bridges</t>
  </si>
  <si>
    <t>Blaydon</t>
  </si>
  <si>
    <t>Birtley</t>
  </si>
  <si>
    <t>Hartlepool and Billingham BC</t>
  </si>
  <si>
    <t>Middlesbrough North East and Redcar BC</t>
  </si>
  <si>
    <t>Berwick and Ashington CC</t>
  </si>
  <si>
    <t>Newton &amp; Yealmpton</t>
  </si>
  <si>
    <t>Easington and Houghton CC</t>
  </si>
  <si>
    <t>Hexham and Morpeth CC</t>
  </si>
  <si>
    <t>Newcastle upon Tyne North West BC</t>
  </si>
  <si>
    <t>North Durham and Chester-le-Street CC</t>
  </si>
  <si>
    <t>Sunderland West BC</t>
  </si>
  <si>
    <t>Gedling</t>
  </si>
  <si>
    <t>Alfreton and Clay Cross CC</t>
  </si>
  <si>
    <t>Amber Valley CC</t>
  </si>
  <si>
    <t>Bolsover and Dronfield CC</t>
  </si>
  <si>
    <t>Chesterfield BC</t>
  </si>
  <si>
    <t>Derbyshire Dales CC</t>
  </si>
  <si>
    <t>Derby North BC</t>
  </si>
  <si>
    <t>Erewash CC</t>
  </si>
  <si>
    <t>High Peak CC</t>
  </si>
  <si>
    <t>South Derbyshire CC</t>
  </si>
  <si>
    <t>Allestree</t>
  </si>
  <si>
    <t>Alvaston</t>
  </si>
  <si>
    <t>Blagreaves</t>
  </si>
  <si>
    <t>Boulton</t>
  </si>
  <si>
    <t>Chaddesden</t>
  </si>
  <si>
    <t>Chellaston</t>
  </si>
  <si>
    <t>Darley</t>
  </si>
  <si>
    <t>Derwent</t>
  </si>
  <si>
    <t>Littleover</t>
  </si>
  <si>
    <t>Mackworth</t>
  </si>
  <si>
    <t>Mickleover</t>
  </si>
  <si>
    <t>Normanton</t>
  </si>
  <si>
    <t>Oakwood</t>
  </si>
  <si>
    <t>Sinfin</t>
  </si>
  <si>
    <t>Spondon</t>
  </si>
  <si>
    <t>Alfreton</t>
  </si>
  <si>
    <t>Alport</t>
  </si>
  <si>
    <t>Belper Central</t>
  </si>
  <si>
    <t>Belper East</t>
  </si>
  <si>
    <t>Belper North</t>
  </si>
  <si>
    <t>Belper South</t>
  </si>
  <si>
    <t>Codnor and Waingroves</t>
  </si>
  <si>
    <t>Crich</t>
  </si>
  <si>
    <t>Duffield</t>
  </si>
  <si>
    <t>Heage and Ambergate</t>
  </si>
  <si>
    <t>Heanor and Loscoe</t>
  </si>
  <si>
    <t>Heanor East</t>
  </si>
  <si>
    <t>Heanor West</t>
  </si>
  <si>
    <t>Ironville and Riddings</t>
  </si>
  <si>
    <t>Kilburn, Denby and Holbrook</t>
  </si>
  <si>
    <t>Langley Mill and Aldercar</t>
  </si>
  <si>
    <t>Ripley</t>
  </si>
  <si>
    <t>Ripley and Marehay</t>
  </si>
  <si>
    <t>Shipley Park, Horsley and Horsley Woodhouse</t>
  </si>
  <si>
    <t>Somercotes</t>
  </si>
  <si>
    <t>South West Parishes</t>
  </si>
  <si>
    <t>Swanwick</t>
  </si>
  <si>
    <t>Wingfield</t>
  </si>
  <si>
    <t>Barlborough</t>
  </si>
  <si>
    <t>Blackwell</t>
  </si>
  <si>
    <t>Bolsover North West</t>
  </si>
  <si>
    <t>Bolsover South</t>
  </si>
  <si>
    <t>Bolsover West</t>
  </si>
  <si>
    <t>Clowne North</t>
  </si>
  <si>
    <t>Clowne South</t>
  </si>
  <si>
    <t>Elmton-with-Creswell</t>
  </si>
  <si>
    <t>Pinxton</t>
  </si>
  <si>
    <t>Pleasley</t>
  </si>
  <si>
    <t>Scarcliffe</t>
  </si>
  <si>
    <t>Shirebrook East</t>
  </si>
  <si>
    <t>Shirebrook Langwith</t>
  </si>
  <si>
    <t>Shirebrook North West</t>
  </si>
  <si>
    <t>Shirebrook South East</t>
  </si>
  <si>
    <t>Shirebrook South West</t>
  </si>
  <si>
    <t>South Normanton East</t>
  </si>
  <si>
    <t>South Normanton West</t>
  </si>
  <si>
    <t>Tibshelf</t>
  </si>
  <si>
    <t>Whitwell</t>
  </si>
  <si>
    <t>Barrow Hill and New Whittington</t>
  </si>
  <si>
    <t>Brimington North</t>
  </si>
  <si>
    <t>Brimington South</t>
  </si>
  <si>
    <t>Brockwell</t>
  </si>
  <si>
    <t>Dunston</t>
  </si>
  <si>
    <t>Hasland</t>
  </si>
  <si>
    <t>Hollingwood and Inkersall</t>
  </si>
  <si>
    <t>Holmebrook</t>
  </si>
  <si>
    <t>Linacre</t>
  </si>
  <si>
    <t>Loundsley Green</t>
  </si>
  <si>
    <t>Lowgates and Woodthorpe</t>
  </si>
  <si>
    <t>Middlecroft and Poolsbrook</t>
  </si>
  <si>
    <t>Old Whittington</t>
  </si>
  <si>
    <t>Rother</t>
  </si>
  <si>
    <t>Ashbourne North</t>
  </si>
  <si>
    <t>Ashbourne South</t>
  </si>
  <si>
    <t>Bakewell</t>
  </si>
  <si>
    <t>Brailsford</t>
  </si>
  <si>
    <t>Calver</t>
  </si>
  <si>
    <t>Carsington Water</t>
  </si>
  <si>
    <t>Chatsworth</t>
  </si>
  <si>
    <t>Clifton and Bradley</t>
  </si>
  <si>
    <t>Darley Dale</t>
  </si>
  <si>
    <t>Dovedale and Parwich</t>
  </si>
  <si>
    <t>Doveridge and Sudbury</t>
  </si>
  <si>
    <t>Hartington and Taddington</t>
  </si>
  <si>
    <t>Hathersage and Eyam</t>
  </si>
  <si>
    <t>Hulland</t>
  </si>
  <si>
    <t>Lathkill and Bradford</t>
  </si>
  <si>
    <t>Litton and Longstone</t>
  </si>
  <si>
    <t>Masson</t>
  </si>
  <si>
    <t>Matlock All Saints</t>
  </si>
  <si>
    <t>Matlock St Giles</t>
  </si>
  <si>
    <t>Stanton</t>
  </si>
  <si>
    <t>Tideswell</t>
  </si>
  <si>
    <t>Winster and South Darley</t>
  </si>
  <si>
    <t>Wirksworth</t>
  </si>
  <si>
    <t>Awsworth Road</t>
  </si>
  <si>
    <t>Breaston</t>
  </si>
  <si>
    <t>Cotmanhay</t>
  </si>
  <si>
    <t>Derby Road East</t>
  </si>
  <si>
    <t>Derby Road West</t>
  </si>
  <si>
    <t>Draycott &amp; Risley</t>
  </si>
  <si>
    <t>Hallam Fields</t>
  </si>
  <si>
    <t>Kirk Hallam &amp; Stanton-by-Dale</t>
  </si>
  <si>
    <t>Larklands</t>
  </si>
  <si>
    <t>Little Eaton &amp; Stanley</t>
  </si>
  <si>
    <t>Little Hallam</t>
  </si>
  <si>
    <t>Long Eaton Central</t>
  </si>
  <si>
    <t>Nottingham Road</t>
  </si>
  <si>
    <t>Ockbrook &amp; Borrowash</t>
  </si>
  <si>
    <t>Sandiacre</t>
  </si>
  <si>
    <t>Sawley</t>
  </si>
  <si>
    <t>Shipley View</t>
  </si>
  <si>
    <t>West Hallam &amp; Dale Abbey</t>
  </si>
  <si>
    <t>Wilsthorpe</t>
  </si>
  <si>
    <t>Barms</t>
  </si>
  <si>
    <t>Blackbrook</t>
  </si>
  <si>
    <t>Burbage</t>
  </si>
  <si>
    <t>Buxton Central</t>
  </si>
  <si>
    <t>Chapel East</t>
  </si>
  <si>
    <t>Chapel West</t>
  </si>
  <si>
    <t>Corbar</t>
  </si>
  <si>
    <t>Cote Heath</t>
  </si>
  <si>
    <t>Dinting</t>
  </si>
  <si>
    <t>Gamesley</t>
  </si>
  <si>
    <t>Hadfield North</t>
  </si>
  <si>
    <t>Hadfield South</t>
  </si>
  <si>
    <t>Hayfield</t>
  </si>
  <si>
    <t>Hope Valley</t>
  </si>
  <si>
    <t>Howard Town</t>
  </si>
  <si>
    <t>Limestone Peak</t>
  </si>
  <si>
    <t>New Mills East</t>
  </si>
  <si>
    <t>New Mills West</t>
  </si>
  <si>
    <t>Old Glossop</t>
  </si>
  <si>
    <t>Padfield</t>
  </si>
  <si>
    <t>Sett</t>
  </si>
  <si>
    <t>Simmondley</t>
  </si>
  <si>
    <t>Stone Bench</t>
  </si>
  <si>
    <t>Temple</t>
  </si>
  <si>
    <t>Tintwistle</t>
  </si>
  <si>
    <t>Whaley Bridge</t>
  </si>
  <si>
    <t>Ashover</t>
  </si>
  <si>
    <t>Barlow and Holmesfield</t>
  </si>
  <si>
    <t>Brampton and Walton</t>
  </si>
  <si>
    <t>Clay Cross North</t>
  </si>
  <si>
    <t>Clay Cross South</t>
  </si>
  <si>
    <t>Coal Aston</t>
  </si>
  <si>
    <t>Dronfield North</t>
  </si>
  <si>
    <t>Dronfield South</t>
  </si>
  <si>
    <t>Dronfield Woodhouse</t>
  </si>
  <si>
    <t>Eckington North</t>
  </si>
  <si>
    <t>Eckington South</t>
  </si>
  <si>
    <t>Gosforth Valley</t>
  </si>
  <si>
    <t>Grassmoor</t>
  </si>
  <si>
    <t>Holmewood and Heath</t>
  </si>
  <si>
    <t>Killamarsh East</t>
  </si>
  <si>
    <t>Killamarsh West</t>
  </si>
  <si>
    <t>North Wingfield Central</t>
  </si>
  <si>
    <t>Pilsley and Morton</t>
  </si>
  <si>
    <t>Renishaw</t>
  </si>
  <si>
    <t>Ridgeway and Marsh Lane</t>
  </si>
  <si>
    <t>Shirland</t>
  </si>
  <si>
    <t>Sutton</t>
  </si>
  <si>
    <t>Tupton</t>
  </si>
  <si>
    <t>Unstone</t>
  </si>
  <si>
    <t>Wingerworth</t>
  </si>
  <si>
    <t>Church Gresley</t>
  </si>
  <si>
    <t>Etwall</t>
  </si>
  <si>
    <t>Hatton</t>
  </si>
  <si>
    <t>Hilton</t>
  </si>
  <si>
    <t>Linton</t>
  </si>
  <si>
    <t>Melbourne</t>
  </si>
  <si>
    <t>Midway</t>
  </si>
  <si>
    <t>Newhall and Stanton</t>
  </si>
  <si>
    <t>Repton</t>
  </si>
  <si>
    <t>Seales</t>
  </si>
  <si>
    <t>Stenson</t>
  </si>
  <si>
    <t>Swadlincote</t>
  </si>
  <si>
    <t>Willington and Findern</t>
  </si>
  <si>
    <t>Woodville</t>
  </si>
  <si>
    <t>Bosworth CC</t>
  </si>
  <si>
    <t>Charnwood CC</t>
  </si>
  <si>
    <t>Harborough CC</t>
  </si>
  <si>
    <t>Leicester East BC</t>
  </si>
  <si>
    <t>Leicester South BC</t>
  </si>
  <si>
    <t>Leicester West BC</t>
  </si>
  <si>
    <t>North West Leicestershire CC</t>
  </si>
  <si>
    <t>Rutland and Melton CC</t>
  </si>
  <si>
    <t>South Leicestershire CC</t>
  </si>
  <si>
    <t>Aylestone</t>
  </si>
  <si>
    <t>Beaumont Leys</t>
  </si>
  <si>
    <t>Braunstone Park &amp; Rowley Fields</t>
  </si>
  <si>
    <t>Evington</t>
  </si>
  <si>
    <t>Eyres Monsell</t>
  </si>
  <si>
    <t>Fosse</t>
  </si>
  <si>
    <t>Humberstone &amp; Hamilton</t>
  </si>
  <si>
    <t>Knighton</t>
  </si>
  <si>
    <t>North Evington</t>
  </si>
  <si>
    <t>Rushey Mead</t>
  </si>
  <si>
    <t>Saffron</t>
  </si>
  <si>
    <t>Spinney Hills</t>
  </si>
  <si>
    <t>Stoneygate</t>
  </si>
  <si>
    <t>Thurncourt</t>
  </si>
  <si>
    <t>Troon</t>
  </si>
  <si>
    <t>Westcotes</t>
  </si>
  <si>
    <t>Western</t>
  </si>
  <si>
    <t>Wycliffe</t>
  </si>
  <si>
    <t>Braunston and Belton</t>
  </si>
  <si>
    <t>Cottesmore</t>
  </si>
  <si>
    <t>Exton</t>
  </si>
  <si>
    <t>Greetham</t>
  </si>
  <si>
    <t>Ketton</t>
  </si>
  <si>
    <t>Langham</t>
  </si>
  <si>
    <t>Lyddington</t>
  </si>
  <si>
    <t>Martinsthorpe</t>
  </si>
  <si>
    <t>Oakham North East</t>
  </si>
  <si>
    <t>Oakham North West</t>
  </si>
  <si>
    <t>Oakham South East</t>
  </si>
  <si>
    <t>Oakham South West</t>
  </si>
  <si>
    <t>Ryhall and Casterton</t>
  </si>
  <si>
    <t>Uppingham</t>
  </si>
  <si>
    <t>Whissendine</t>
  </si>
  <si>
    <t>Blaby South</t>
  </si>
  <si>
    <t>Cosby with South Whetstone</t>
  </si>
  <si>
    <t>Countesthorpe</t>
  </si>
  <si>
    <t>Croft Hill</t>
  </si>
  <si>
    <t>Ellis</t>
  </si>
  <si>
    <t>Enderby and St John's</t>
  </si>
  <si>
    <t>Fairestone</t>
  </si>
  <si>
    <t>Muxloe</t>
  </si>
  <si>
    <t>Narborough and Littlethorpe</t>
  </si>
  <si>
    <t>North Whetstone</t>
  </si>
  <si>
    <t>Pastures</t>
  </si>
  <si>
    <t>Ravenhurst and Fosse</t>
  </si>
  <si>
    <t>Saxondale</t>
  </si>
  <si>
    <t>Stanton and Flamville</t>
  </si>
  <si>
    <t>Winstanley</t>
  </si>
  <si>
    <t>Anstey</t>
  </si>
  <si>
    <t>Barrow and Sileby West</t>
  </si>
  <si>
    <t>Birstall Wanlip</t>
  </si>
  <si>
    <t>Birstall Watermead</t>
  </si>
  <si>
    <t>East Goscote</t>
  </si>
  <si>
    <t>Forest Bradgate</t>
  </si>
  <si>
    <t>Loughborough Ashby</t>
  </si>
  <si>
    <t>Loughborough Dishley and Hathern</t>
  </si>
  <si>
    <t>Loughborough Garendon</t>
  </si>
  <si>
    <t>Loughborough Hastings</t>
  </si>
  <si>
    <t>Loughborough Lemyngton</t>
  </si>
  <si>
    <t>Loughborough Nanpantan</t>
  </si>
  <si>
    <t>Loughborough Outwoods</t>
  </si>
  <si>
    <t>Loughborough Shelthorpe</t>
  </si>
  <si>
    <t>Loughborough Southfields</t>
  </si>
  <si>
    <t>Loughborough Storer</t>
  </si>
  <si>
    <t>Mountsorrel</t>
  </si>
  <si>
    <t>Queniborough</t>
  </si>
  <si>
    <t>Quorn and Mountsorrel Castle</t>
  </si>
  <si>
    <t>Rothley and Thurcaston</t>
  </si>
  <si>
    <t>Shepshed East</t>
  </si>
  <si>
    <t>Shepshed West</t>
  </si>
  <si>
    <t>Sileby</t>
  </si>
  <si>
    <t>Syston East</t>
  </si>
  <si>
    <t>Syston West</t>
  </si>
  <si>
    <t>The Wolds</t>
  </si>
  <si>
    <t>Thurmaston</t>
  </si>
  <si>
    <t>Wreake Villages</t>
  </si>
  <si>
    <t>Billesdon</t>
  </si>
  <si>
    <t>Bosworth</t>
  </si>
  <si>
    <t>Broughton Astley-Astley</t>
  </si>
  <si>
    <t>Broughton Astley-Broughton</t>
  </si>
  <si>
    <t>Broughton Astley-Primethorpe</t>
  </si>
  <si>
    <t>Broughton Astley-Sutton</t>
  </si>
  <si>
    <t>Dunton</t>
  </si>
  <si>
    <t>Fleckney</t>
  </si>
  <si>
    <t>Glen</t>
  </si>
  <si>
    <t>Kibworth</t>
  </si>
  <si>
    <t>Lubenham</t>
  </si>
  <si>
    <t>Lutterworth Brookfield</t>
  </si>
  <si>
    <t>Lutterworth Orchard</t>
  </si>
  <si>
    <t>Lutterworth Springs</t>
  </si>
  <si>
    <t>Lutterworth Swift</t>
  </si>
  <si>
    <t>Market Harborough-Great Bowden and Arden</t>
  </si>
  <si>
    <t>Market Harborough-Little Bowden</t>
  </si>
  <si>
    <t>Market Harborough-Logan</t>
  </si>
  <si>
    <t>Market Harborough-Welland</t>
  </si>
  <si>
    <t>Misterton</t>
  </si>
  <si>
    <t>Nevill</t>
  </si>
  <si>
    <t>Peatling</t>
  </si>
  <si>
    <t>Thurnby and Houghton</t>
  </si>
  <si>
    <t>Tilton</t>
  </si>
  <si>
    <t>Ullesthorpe</t>
  </si>
  <si>
    <t>Ambien</t>
  </si>
  <si>
    <t>Barlestone, Nailstone and Osbaston</t>
  </si>
  <si>
    <t>Barwell</t>
  </si>
  <si>
    <t>Burbage St Catherines and Lash Hill</t>
  </si>
  <si>
    <t>Burbage Sketchley and Stretton</t>
  </si>
  <si>
    <t>Cadeby, Carlton and Market Bosworth with Shackerstone</t>
  </si>
  <si>
    <t>Earl Shilton</t>
  </si>
  <si>
    <t>Groby</t>
  </si>
  <si>
    <t>Hinckley Castle</t>
  </si>
  <si>
    <t>Hinckley Clarendon</t>
  </si>
  <si>
    <t>Hinckley De Montfort</t>
  </si>
  <si>
    <t>Hinckley Trinity</t>
  </si>
  <si>
    <t>Markfield, Stanton and Fieldhead</t>
  </si>
  <si>
    <t>Newbold Verdon with Desford and Peckleton</t>
  </si>
  <si>
    <t>Ratby, Bagworth and Thornton</t>
  </si>
  <si>
    <t>Twycross and Witherley with Sheepy</t>
  </si>
  <si>
    <t>Asfordby</t>
  </si>
  <si>
    <t>Bottesford</t>
  </si>
  <si>
    <t>Croxton Kerrial</t>
  </si>
  <si>
    <t>Frisby-on-the-Wreake</t>
  </si>
  <si>
    <t>Gaddesby</t>
  </si>
  <si>
    <t>Long Clawson and Stathern</t>
  </si>
  <si>
    <t>Melton Craven</t>
  </si>
  <si>
    <t>Melton Dorian</t>
  </si>
  <si>
    <t>Melton Egerton</t>
  </si>
  <si>
    <t>Melton Newport</t>
  </si>
  <si>
    <t>Melton Sysonby</t>
  </si>
  <si>
    <t>Melton Warwick</t>
  </si>
  <si>
    <t>Old Dalby</t>
  </si>
  <si>
    <t>Somerby</t>
  </si>
  <si>
    <t>Waltham-on-the-Wolds</t>
  </si>
  <si>
    <t>Wymondham</t>
  </si>
  <si>
    <t>Appleby</t>
  </si>
  <si>
    <t>Ashby Castle</t>
  </si>
  <si>
    <t>Ashby Holywell</t>
  </si>
  <si>
    <t>Ashby Ivanhoe</t>
  </si>
  <si>
    <t>Ashby Money Hill</t>
  </si>
  <si>
    <t>Ashby Willesley</t>
  </si>
  <si>
    <t>Ashby Woulds</t>
  </si>
  <si>
    <t>Bardon</t>
  </si>
  <si>
    <t>Blackfordby</t>
  </si>
  <si>
    <t>Broom Leys</t>
  </si>
  <si>
    <t>Castle Donington Castle</t>
  </si>
  <si>
    <t>Castle Donington Central</t>
  </si>
  <si>
    <t>Castle Donington Park</t>
  </si>
  <si>
    <t>Castle Rock</t>
  </si>
  <si>
    <t>Coalville East</t>
  </si>
  <si>
    <t>Coalville West</t>
  </si>
  <si>
    <t>Daleacre Hill</t>
  </si>
  <si>
    <t>Ellistown &amp; Battleflat</t>
  </si>
  <si>
    <t>Hermitage</t>
  </si>
  <si>
    <t>Holly Hayes</t>
  </si>
  <si>
    <t>Hugglescote St John's</t>
  </si>
  <si>
    <t>Hugglescote St Mary's</t>
  </si>
  <si>
    <t>Ibstock East</t>
  </si>
  <si>
    <t>Ibstock West</t>
  </si>
  <si>
    <t>Kegworth</t>
  </si>
  <si>
    <t>Long Whatton &amp; Diseworth</t>
  </si>
  <si>
    <t>Measham North</t>
  </si>
  <si>
    <t>Measham South</t>
  </si>
  <si>
    <t>Oakthorpe &amp; Donisthorpe</t>
  </si>
  <si>
    <t>Ravenstone &amp; Packington</t>
  </si>
  <si>
    <t>Sence Valley</t>
  </si>
  <si>
    <t>Snibston North</t>
  </si>
  <si>
    <t>Snibston South</t>
  </si>
  <si>
    <t>Thornborough</t>
  </si>
  <si>
    <t>Thringstone</t>
  </si>
  <si>
    <t>Worthington &amp; Breedon</t>
  </si>
  <si>
    <t>Oadby Brocks Hill</t>
  </si>
  <si>
    <t>Oadby Grange</t>
  </si>
  <si>
    <t>Oadby St Peter's</t>
  </si>
  <si>
    <t>Oadby Uplands</t>
  </si>
  <si>
    <t>Oadby Woodlands</t>
  </si>
  <si>
    <t>South Wigston</t>
  </si>
  <si>
    <t>Wigston All Saints</t>
  </si>
  <si>
    <t>Wigston Fields</t>
  </si>
  <si>
    <t>Wigston Meadowcourt</t>
  </si>
  <si>
    <t>Wigston St Wolstan's</t>
  </si>
  <si>
    <t>Boston and Skegness CC</t>
  </si>
  <si>
    <t>Gainsborough CC</t>
  </si>
  <si>
    <t>Grantham and Stamford CC</t>
  </si>
  <si>
    <t>Lincoln BC</t>
  </si>
  <si>
    <t>Louth and Horncastle CC</t>
  </si>
  <si>
    <t>South Holland and The Deepings CC</t>
  </si>
  <si>
    <t>Coastal</t>
  </si>
  <si>
    <t>Fenside</t>
  </si>
  <si>
    <t>Fishtoft</t>
  </si>
  <si>
    <t>Five Village</t>
  </si>
  <si>
    <t>Kirton and Frampton</t>
  </si>
  <si>
    <t>Old Leake and Wrangle</t>
  </si>
  <si>
    <t>St Thomas'</t>
  </si>
  <si>
    <t>Skirbeck</t>
  </si>
  <si>
    <t>Staniland</t>
  </si>
  <si>
    <t>Station</t>
  </si>
  <si>
    <t>Swineshead and Holland Fen</t>
  </si>
  <si>
    <t>Witham</t>
  </si>
  <si>
    <t>Wyberton</t>
  </si>
  <si>
    <t>Alford</t>
  </si>
  <si>
    <t>Binbrook</t>
  </si>
  <si>
    <t>Burgh le Marsh</t>
  </si>
  <si>
    <t>Chapel St Leonards</t>
  </si>
  <si>
    <t>Coningsby &amp; Mareham</t>
  </si>
  <si>
    <t>Friskney</t>
  </si>
  <si>
    <t>Fulstow</t>
  </si>
  <si>
    <t>Grimoldby</t>
  </si>
  <si>
    <t>Hagworthingham</t>
  </si>
  <si>
    <t>Halton Holegate</t>
  </si>
  <si>
    <t>Holton-le-Clay &amp; North Thoresby</t>
  </si>
  <si>
    <t>Horncastle</t>
  </si>
  <si>
    <t>Ingoldmells</t>
  </si>
  <si>
    <t>Legbourne</t>
  </si>
  <si>
    <t>Mablethorpe</t>
  </si>
  <si>
    <t>Marshchapel &amp; Somercotes</t>
  </si>
  <si>
    <t>North Holme</t>
  </si>
  <si>
    <t>Priory &amp; St James'</t>
  </si>
  <si>
    <t>Roughton</t>
  </si>
  <si>
    <t>Scarbrough &amp; Seacroft</t>
  </si>
  <si>
    <t>Sibsey &amp; Stickney</t>
  </si>
  <si>
    <t>Spilsby</t>
  </si>
  <si>
    <t>St Margaret's</t>
  </si>
  <si>
    <t>Sutton on Sea</t>
  </si>
  <si>
    <t>Tetford &amp; Donington</t>
  </si>
  <si>
    <t>Tetney</t>
  </si>
  <si>
    <t>Wainfleet</t>
  </si>
  <si>
    <t>Willoughby with Sloothby</t>
  </si>
  <si>
    <t>Winthorpe</t>
  </si>
  <si>
    <t>Withern &amp; Theddlethorpe</t>
  </si>
  <si>
    <t>Woodhall Spa</t>
  </si>
  <si>
    <t>Wragby</t>
  </si>
  <si>
    <t>Birchwood</t>
  </si>
  <si>
    <t>Boultham</t>
  </si>
  <si>
    <t>Bracebridge</t>
  </si>
  <si>
    <t>Carholme</t>
  </si>
  <si>
    <t>Glebe</t>
  </si>
  <si>
    <t>Hartsholme</t>
  </si>
  <si>
    <t>Ashby de la Launde and Cranwell</t>
  </si>
  <si>
    <t>Bassingham and Brant Broughton</t>
  </si>
  <si>
    <t>Billinghay, Martin and North Kyme</t>
  </si>
  <si>
    <t>Bracebridge Heath and Waddington East</t>
  </si>
  <si>
    <t>Cliff Villages</t>
  </si>
  <si>
    <t>Eagle, Swinderby and Witham St Hughs</t>
  </si>
  <si>
    <t>Heckington Rural</t>
  </si>
  <si>
    <t>Heighington and Washingborough</t>
  </si>
  <si>
    <t>Kirkby la Thorpe and South Kyme</t>
  </si>
  <si>
    <t>Leasingham and Rauceby</t>
  </si>
  <si>
    <t>Metheringham</t>
  </si>
  <si>
    <t>North Hykeham Forum</t>
  </si>
  <si>
    <t>North Hykeham Memorial</t>
  </si>
  <si>
    <t>North Hykeham Mill</t>
  </si>
  <si>
    <t>North Hykeham Moor</t>
  </si>
  <si>
    <t>North Hykeham Witham</t>
  </si>
  <si>
    <t>Osbournby</t>
  </si>
  <si>
    <t>Ruskington</t>
  </si>
  <si>
    <t>Skellingthorpe</t>
  </si>
  <si>
    <t>Sleaford Castle</t>
  </si>
  <si>
    <t>Sleaford Holdingham</t>
  </si>
  <si>
    <t>Sleaford Navigation</t>
  </si>
  <si>
    <t>Sleaford Quarrington and Mareham</t>
  </si>
  <si>
    <t>Sleaford Westholme</t>
  </si>
  <si>
    <t>Waddington West</t>
  </si>
  <si>
    <t>Crowland and Deeping St Nicholas</t>
  </si>
  <si>
    <t>Donington, Quadring and Gosberton</t>
  </si>
  <si>
    <t>Fleet</t>
  </si>
  <si>
    <t>Gedney</t>
  </si>
  <si>
    <t>Holbeach Hurn</t>
  </si>
  <si>
    <t>Holbeach Town</t>
  </si>
  <si>
    <t>Long Sutton</t>
  </si>
  <si>
    <t>Moulton, Weston and Cowbit</t>
  </si>
  <si>
    <t>Pinchbeck and Surfleet</t>
  </si>
  <si>
    <t>Spalding Castle</t>
  </si>
  <si>
    <t>Spalding Monks House</t>
  </si>
  <si>
    <t>Spalding St John's</t>
  </si>
  <si>
    <t>Spalding St Mary's</t>
  </si>
  <si>
    <t>Spalding St Paul's</t>
  </si>
  <si>
    <t>Spalding Wygate</t>
  </si>
  <si>
    <t>Sutton Bridge</t>
  </si>
  <si>
    <t>The Saints</t>
  </si>
  <si>
    <t>Whaplode and Holbeach St John's</t>
  </si>
  <si>
    <t>Aveland</t>
  </si>
  <si>
    <t>Belvoir</t>
  </si>
  <si>
    <t>Bourne Austerby</t>
  </si>
  <si>
    <t>Bourne East</t>
  </si>
  <si>
    <t>Bourne West</t>
  </si>
  <si>
    <t>Casewick</t>
  </si>
  <si>
    <t>Deeping St James</t>
  </si>
  <si>
    <t>Dole Wood</t>
  </si>
  <si>
    <t>Grantham Arnoldfield</t>
  </si>
  <si>
    <t>Grantham Barrowby Gate</t>
  </si>
  <si>
    <t>Grantham Earlesfield</t>
  </si>
  <si>
    <t>Grantham Harrowby</t>
  </si>
  <si>
    <t>Grantham St Vincent's</t>
  </si>
  <si>
    <t>Grantham St Wulfram's</t>
  </si>
  <si>
    <t>Grantham Springfield</t>
  </si>
  <si>
    <t>Isaac Newton</t>
  </si>
  <si>
    <t>Lincrest</t>
  </si>
  <si>
    <t>Loveden Heath</t>
  </si>
  <si>
    <t>Market &amp; West Deeping</t>
  </si>
  <si>
    <t>Peascliffe &amp; Ridgeway</t>
  </si>
  <si>
    <t>Stamford All Saints</t>
  </si>
  <si>
    <t>Stamford St George's</t>
  </si>
  <si>
    <t>Stamford St John's</t>
  </si>
  <si>
    <t>Stamford St Mary's</t>
  </si>
  <si>
    <t>Toller</t>
  </si>
  <si>
    <t>Bardney</t>
  </si>
  <si>
    <t>Caistor and Yarborough</t>
  </si>
  <si>
    <t>Cherry Willingham</t>
  </si>
  <si>
    <t>Dunholme and Welton</t>
  </si>
  <si>
    <t>Gainsborough East</t>
  </si>
  <si>
    <t>Gainsborough North</t>
  </si>
  <si>
    <t>Gainsborough South-West</t>
  </si>
  <si>
    <t>Hemswell</t>
  </si>
  <si>
    <t>Kelsey Wold</t>
  </si>
  <si>
    <t>Lea</t>
  </si>
  <si>
    <t>Market Rasen</t>
  </si>
  <si>
    <t>Nettleham</t>
  </si>
  <si>
    <t>Saxilby</t>
  </si>
  <si>
    <t>Scampton</t>
  </si>
  <si>
    <t>Scotter and Blyton</t>
  </si>
  <si>
    <t>Sudbrooke</t>
  </si>
  <si>
    <t>Torksey</t>
  </si>
  <si>
    <t>Waddingham and Spital</t>
  </si>
  <si>
    <t>Wold View</t>
  </si>
  <si>
    <t>Corby CC</t>
  </si>
  <si>
    <t>Kettering CC</t>
  </si>
  <si>
    <t>Northampton North BC</t>
  </si>
  <si>
    <t>South Northamptonshire CC</t>
  </si>
  <si>
    <t>Wellingborough CC</t>
  </si>
  <si>
    <t>Beanfield</t>
  </si>
  <si>
    <t>Danesholme</t>
  </si>
  <si>
    <t>Kingswood &amp; Hazel Leys</t>
  </si>
  <si>
    <t>Lloyds</t>
  </si>
  <si>
    <t>Oakley North</t>
  </si>
  <si>
    <t>Oakley South</t>
  </si>
  <si>
    <t>Rowlett</t>
  </si>
  <si>
    <t>Stanion &amp; Corby Village</t>
  </si>
  <si>
    <t>Weldon &amp; Gretton</t>
  </si>
  <si>
    <t>Abbey North</t>
  </si>
  <si>
    <t>Abbey South</t>
  </si>
  <si>
    <t>Barby and Kilsby</t>
  </si>
  <si>
    <t>Braunston and Welton</t>
  </si>
  <si>
    <t>Brixworth</t>
  </si>
  <si>
    <t>Hill</t>
  </si>
  <si>
    <t>Long Buckby</t>
  </si>
  <si>
    <t>Moulton</t>
  </si>
  <si>
    <t>Ravensthorpe</t>
  </si>
  <si>
    <t>Spratton</t>
  </si>
  <si>
    <t>Walgrave</t>
  </si>
  <si>
    <t>Weedon</t>
  </si>
  <si>
    <t>Welford</t>
  </si>
  <si>
    <t>Woodford</t>
  </si>
  <si>
    <t>Yelvertoft</t>
  </si>
  <si>
    <t>Barnwell</t>
  </si>
  <si>
    <t>Fineshade</t>
  </si>
  <si>
    <t>Higham Ferrers Chichele</t>
  </si>
  <si>
    <t>Higham Ferrers Lancaster</t>
  </si>
  <si>
    <t>Irthlingborough John Pyel</t>
  </si>
  <si>
    <t>Irthlingborough Waterloo</t>
  </si>
  <si>
    <t>King's Forest</t>
  </si>
  <si>
    <t>Lower Nene</t>
  </si>
  <si>
    <t>Lyveden</t>
  </si>
  <si>
    <t>Oundle</t>
  </si>
  <si>
    <t>Prebendal</t>
  </si>
  <si>
    <t>Raunds Saxon</t>
  </si>
  <si>
    <t>Raunds Windmill</t>
  </si>
  <si>
    <t>Rushden Bates</t>
  </si>
  <si>
    <t>Rushden Hayden</t>
  </si>
  <si>
    <t>Rushden Pemberton</t>
  </si>
  <si>
    <t>Rushden Sartoris</t>
  </si>
  <si>
    <t>Rushden Spencer</t>
  </si>
  <si>
    <t>Stanwick</t>
  </si>
  <si>
    <t>Thrapston Lakes</t>
  </si>
  <si>
    <t>Thrapston Market</t>
  </si>
  <si>
    <t>Avondale Grange</t>
  </si>
  <si>
    <t>Brambleside</t>
  </si>
  <si>
    <t>Burton Latimer</t>
  </si>
  <si>
    <t>Desborough Loatland</t>
  </si>
  <si>
    <t>Desborough St Giles</t>
  </si>
  <si>
    <t>Ise Lodge</t>
  </si>
  <si>
    <t>Pipers Hill</t>
  </si>
  <si>
    <t>Queen Eleanor and Buccleuch</t>
  </si>
  <si>
    <t>Rothwell</t>
  </si>
  <si>
    <t>St Michael's and Wicksteed</t>
  </si>
  <si>
    <t>Welland</t>
  </si>
  <si>
    <t>William Knibb</t>
  </si>
  <si>
    <t>Abington</t>
  </si>
  <si>
    <t>Billing</t>
  </si>
  <si>
    <t>Boothville</t>
  </si>
  <si>
    <t>Delapre and Briar Hill</t>
  </si>
  <si>
    <t>East Hunsbury</t>
  </si>
  <si>
    <t>Eastfield</t>
  </si>
  <si>
    <t>Headlands</t>
  </si>
  <si>
    <t>Kings Heath</t>
  </si>
  <si>
    <t>Kingsley</t>
  </si>
  <si>
    <t>Kingsthorpe</t>
  </si>
  <si>
    <t>Nene Valley</t>
  </si>
  <si>
    <t>New Duston</t>
  </si>
  <si>
    <t>Obelisk</t>
  </si>
  <si>
    <t>Old Duston</t>
  </si>
  <si>
    <t>Phippsville</t>
  </si>
  <si>
    <t>Rectory Farm</t>
  </si>
  <si>
    <t>Rushmills</t>
  </si>
  <si>
    <t>Semilong</t>
  </si>
  <si>
    <t>Spencer</t>
  </si>
  <si>
    <t>Spring Park</t>
  </si>
  <si>
    <t>Sunnyside</t>
  </si>
  <si>
    <t>Talavera</t>
  </si>
  <si>
    <t>West Hunsbury</t>
  </si>
  <si>
    <t>Westone</t>
  </si>
  <si>
    <t>Astwell</t>
  </si>
  <si>
    <t>Blakesley and Cote</t>
  </si>
  <si>
    <t>Blisworth and Roade</t>
  </si>
  <si>
    <t>Brackley East</t>
  </si>
  <si>
    <t>Brackley South</t>
  </si>
  <si>
    <t>Brackley West</t>
  </si>
  <si>
    <t>Brafield and Yardley</t>
  </si>
  <si>
    <t>Cosgrove and Grafton</t>
  </si>
  <si>
    <t>Danvers and Wardoun</t>
  </si>
  <si>
    <t>Deanshanger</t>
  </si>
  <si>
    <t>Grange Park</t>
  </si>
  <si>
    <t>Hackleton</t>
  </si>
  <si>
    <t>Harpole and Grange</t>
  </si>
  <si>
    <t>Heyfords and Bugbrooke</t>
  </si>
  <si>
    <t>Kings Sutton</t>
  </si>
  <si>
    <t>Kingthorn</t>
  </si>
  <si>
    <t>Little Brook</t>
  </si>
  <si>
    <t>Middleton Cheney</t>
  </si>
  <si>
    <t>Old Stratford</t>
  </si>
  <si>
    <t>Salcey</t>
  </si>
  <si>
    <t>Silverstone</t>
  </si>
  <si>
    <t>Steane</t>
  </si>
  <si>
    <t>Tove</t>
  </si>
  <si>
    <t>Towcester Brook</t>
  </si>
  <si>
    <t>Towcester Mill</t>
  </si>
  <si>
    <t>Washington</t>
  </si>
  <si>
    <t>Whittlewood</t>
  </si>
  <si>
    <t>Bozeat</t>
  </si>
  <si>
    <t>Brickhill</t>
  </si>
  <si>
    <t>Croyland</t>
  </si>
  <si>
    <t>Earls Barton</t>
  </si>
  <si>
    <t>Finedon</t>
  </si>
  <si>
    <t>Great Doddington &amp; Wilby</t>
  </si>
  <si>
    <t>Harrowden &amp; Sywell</t>
  </si>
  <si>
    <t>Irchester</t>
  </si>
  <si>
    <t>Isebrook</t>
  </si>
  <si>
    <t>Queensway</t>
  </si>
  <si>
    <t>Redwell</t>
  </si>
  <si>
    <t>Rixon</t>
  </si>
  <si>
    <t>Swanspool</t>
  </si>
  <si>
    <t>Wollaston</t>
  </si>
  <si>
    <t>Ashfield CC</t>
  </si>
  <si>
    <t>Bassetlaw CC</t>
  </si>
  <si>
    <t>Mansfield CC</t>
  </si>
  <si>
    <t>Newark CC</t>
  </si>
  <si>
    <t>Nottingham North BC</t>
  </si>
  <si>
    <t>Sherwood CC</t>
  </si>
  <si>
    <t>Aspley</t>
  </si>
  <si>
    <t>Basford</t>
  </si>
  <si>
    <t>Berridge</t>
  </si>
  <si>
    <t>Bestwood</t>
  </si>
  <si>
    <t>Bilborough</t>
  </si>
  <si>
    <t>Bulwell</t>
  </si>
  <si>
    <t>Bulwell Forest</t>
  </si>
  <si>
    <t>Clifton North</t>
  </si>
  <si>
    <t>Clifton South</t>
  </si>
  <si>
    <t>Dales</t>
  </si>
  <si>
    <t>Dunkirk and Lenton</t>
  </si>
  <si>
    <t>Leen Valley</t>
  </si>
  <si>
    <t>Mapperley</t>
  </si>
  <si>
    <t>Radford and Park</t>
  </si>
  <si>
    <t>Wollaton East and Lenton Abbey</t>
  </si>
  <si>
    <t>Wollaton West</t>
  </si>
  <si>
    <t>Abbey Hill</t>
  </si>
  <si>
    <t>Annesley &amp; Kirkby Woodhouse</t>
  </si>
  <si>
    <t>Ashfields</t>
  </si>
  <si>
    <t>Carsic</t>
  </si>
  <si>
    <t>Central &amp; New Cross</t>
  </si>
  <si>
    <t>Hucknall Central</t>
  </si>
  <si>
    <t>Hucknall North</t>
  </si>
  <si>
    <t>Hucknall South</t>
  </si>
  <si>
    <t>Hucknall West</t>
  </si>
  <si>
    <t>Huthwaite &amp; Brierley</t>
  </si>
  <si>
    <t>Jacksdale</t>
  </si>
  <si>
    <t>Kingsway</t>
  </si>
  <si>
    <t>Kirkby Cross &amp; Portland</t>
  </si>
  <si>
    <t>Larwood</t>
  </si>
  <si>
    <t>Leamington</t>
  </si>
  <si>
    <t>Selston</t>
  </si>
  <si>
    <t>Skegby</t>
  </si>
  <si>
    <t>Stanton Hill &amp; Teversal</t>
  </si>
  <si>
    <t>Summit</t>
  </si>
  <si>
    <t>Sutton Junction &amp; Harlow Wood</t>
  </si>
  <si>
    <t>The Dales</t>
  </si>
  <si>
    <t>Underwood</t>
  </si>
  <si>
    <t>Beckingham</t>
  </si>
  <si>
    <t>Blyth</t>
  </si>
  <si>
    <t>Carlton</t>
  </si>
  <si>
    <t>Clayworth</t>
  </si>
  <si>
    <t>East Markham</t>
  </si>
  <si>
    <t>East Retford East</t>
  </si>
  <si>
    <t>East Retford North</t>
  </si>
  <si>
    <t>East Retford South</t>
  </si>
  <si>
    <t>East Retford West</t>
  </si>
  <si>
    <t>Everton</t>
  </si>
  <si>
    <t>Harworth</t>
  </si>
  <si>
    <t>Langold</t>
  </si>
  <si>
    <t>Rampton</t>
  </si>
  <si>
    <t>Ranskill</t>
  </si>
  <si>
    <t>Sturton</t>
  </si>
  <si>
    <t>Tuxford and Trent</t>
  </si>
  <si>
    <t>Welbeck</t>
  </si>
  <si>
    <t>Worksop East</t>
  </si>
  <si>
    <t>Worksop North</t>
  </si>
  <si>
    <t>Worksop North East</t>
  </si>
  <si>
    <t>Worksop North West</t>
  </si>
  <si>
    <t>Worksop South</t>
  </si>
  <si>
    <t>Worksop South East</t>
  </si>
  <si>
    <t>Attenborough &amp; Chilwell East</t>
  </si>
  <si>
    <t>Awsworth, Cossall &amp; Trowell</t>
  </si>
  <si>
    <t>Beeston Central</t>
  </si>
  <si>
    <t>Beeston North</t>
  </si>
  <si>
    <t>Beeston Rylands</t>
  </si>
  <si>
    <t>Beeston West</t>
  </si>
  <si>
    <t>Bramcote</t>
  </si>
  <si>
    <t>Brinsley</t>
  </si>
  <si>
    <t>Chilwell West</t>
  </si>
  <si>
    <t>Eastwood Hall</t>
  </si>
  <si>
    <t>Eastwood Hilltop</t>
  </si>
  <si>
    <t>Eastwood St Mary's</t>
  </si>
  <si>
    <t>Greasley</t>
  </si>
  <si>
    <t>Kimberley</t>
  </si>
  <si>
    <t>Nuthall East &amp; Strelley</t>
  </si>
  <si>
    <t>Stapleford North</t>
  </si>
  <si>
    <t>Stapleford South East</t>
  </si>
  <si>
    <t>Stapleford South West</t>
  </si>
  <si>
    <t>Toton &amp; Chilwell Meadows</t>
  </si>
  <si>
    <t>Watnall &amp; Nuthall West</t>
  </si>
  <si>
    <t>Bestwood St Albans</t>
  </si>
  <si>
    <t>Calverton</t>
  </si>
  <si>
    <t>Carlton Hill</t>
  </si>
  <si>
    <t>Colwick</t>
  </si>
  <si>
    <t>Coppice</t>
  </si>
  <si>
    <t>Daybrook</t>
  </si>
  <si>
    <t>Dumbles</t>
  </si>
  <si>
    <t>Ernehale</t>
  </si>
  <si>
    <t>Netherfield</t>
  </si>
  <si>
    <t>Newstead Abbey</t>
  </si>
  <si>
    <t>Phoenix</t>
  </si>
  <si>
    <t>Plains</t>
  </si>
  <si>
    <t>Porchester</t>
  </si>
  <si>
    <t>Trent Valley</t>
  </si>
  <si>
    <t>Woodthorpe</t>
  </si>
  <si>
    <t>Abbott</t>
  </si>
  <si>
    <t>Brick Kiln</t>
  </si>
  <si>
    <t>Broomhill</t>
  </si>
  <si>
    <t>Bull Farm and Pleasley Hill</t>
  </si>
  <si>
    <t>Carr Bank</t>
  </si>
  <si>
    <t>Eakring</t>
  </si>
  <si>
    <t>Grange Farm</t>
  </si>
  <si>
    <t>Holly</t>
  </si>
  <si>
    <t>Hornby</t>
  </si>
  <si>
    <t>Kings Walk</t>
  </si>
  <si>
    <t>Ladybrook</t>
  </si>
  <si>
    <t>Lindhurst</t>
  </si>
  <si>
    <t>Ling Forest</t>
  </si>
  <si>
    <t>Market Warsop</t>
  </si>
  <si>
    <t>Maun Valley</t>
  </si>
  <si>
    <t>Meden</t>
  </si>
  <si>
    <t>Newgate</t>
  </si>
  <si>
    <t>Newlands</t>
  </si>
  <si>
    <t>Oak Tree</t>
  </si>
  <si>
    <t>Oakham</t>
  </si>
  <si>
    <t>Park Hall</t>
  </si>
  <si>
    <t>Peafields</t>
  </si>
  <si>
    <t>Penniment</t>
  </si>
  <si>
    <t>Portland</t>
  </si>
  <si>
    <t>Racecourse</t>
  </si>
  <si>
    <t>Ransom Wood</t>
  </si>
  <si>
    <t>Sandhurst</t>
  </si>
  <si>
    <t>Warsop Carrs</t>
  </si>
  <si>
    <t>Yeoman Hill</t>
  </si>
  <si>
    <t>Balderton North &amp; Coddington</t>
  </si>
  <si>
    <t>Balderton South</t>
  </si>
  <si>
    <t>Beacon</t>
  </si>
  <si>
    <t>Bilsthorpe</t>
  </si>
  <si>
    <t>Boughton</t>
  </si>
  <si>
    <t>Collingham</t>
  </si>
  <si>
    <t>Devon</t>
  </si>
  <si>
    <t>Dover Beck</t>
  </si>
  <si>
    <t>Edwinstowe &amp; Clipstone</t>
  </si>
  <si>
    <t>Farndon &amp; Fernwood</t>
  </si>
  <si>
    <t>Farnsfield</t>
  </si>
  <si>
    <t>Lowdham</t>
  </si>
  <si>
    <t>Muskham</t>
  </si>
  <si>
    <t>Ollerton</t>
  </si>
  <si>
    <t>Rainworth North &amp; Rufford</t>
  </si>
  <si>
    <t>Rainworth South &amp; Blidworth</t>
  </si>
  <si>
    <t>Southwell</t>
  </si>
  <si>
    <t>Sutton-on-Trent</t>
  </si>
  <si>
    <t>Trent</t>
  </si>
  <si>
    <t>Bingham East</t>
  </si>
  <si>
    <t>Bingham West</t>
  </si>
  <si>
    <t>Bunny</t>
  </si>
  <si>
    <t>Compton Acres</t>
  </si>
  <si>
    <t>Cotgrave</t>
  </si>
  <si>
    <t>Cranmer</t>
  </si>
  <si>
    <t>Cropwell</t>
  </si>
  <si>
    <t>East Bridgford</t>
  </si>
  <si>
    <t>Edwalton</t>
  </si>
  <si>
    <t>Gamston North</t>
  </si>
  <si>
    <t>Gamston South</t>
  </si>
  <si>
    <t>Gotham</t>
  </si>
  <si>
    <t>Keyworth &amp; Wolds</t>
  </si>
  <si>
    <t>Lady Bay</t>
  </si>
  <si>
    <t>Leake</t>
  </si>
  <si>
    <t>Lutterell</t>
  </si>
  <si>
    <t>Musters</t>
  </si>
  <si>
    <t>Nevile &amp; Langar</t>
  </si>
  <si>
    <t>Radcliffe on Trent</t>
  </si>
  <si>
    <t>Ruddington</t>
  </si>
  <si>
    <t>Sutton Bonington</t>
  </si>
  <si>
    <t>Thoroton</t>
  </si>
  <si>
    <t>Tollerton</t>
  </si>
  <si>
    <t>Trent Bridge</t>
  </si>
  <si>
    <t>North East Derbyshire CC</t>
  </si>
  <si>
    <t>Bolsover CC</t>
  </si>
  <si>
    <t>Mid Derbyshire CC</t>
  </si>
  <si>
    <t>Derby South BC</t>
  </si>
  <si>
    <t>Loughborough CC</t>
  </si>
  <si>
    <t>Sleaford and North Hykeham CC</t>
  </si>
  <si>
    <t>Daventry CC</t>
  </si>
  <si>
    <t>Northampton South BC</t>
  </si>
  <si>
    <t>Rushcliffe CC</t>
  </si>
  <si>
    <t>Gedling CC</t>
  </si>
  <si>
    <t>Broxtowe CC</t>
  </si>
  <si>
    <t>Nottingham South BC</t>
  </si>
  <si>
    <t>Nottingham East BC</t>
  </si>
  <si>
    <t>Broxtowe and Hucknall CC</t>
  </si>
  <si>
    <t>Daventry and Lutterworth CC</t>
  </si>
  <si>
    <t>Loughborough and Rushcliffe South CC</t>
  </si>
  <si>
    <t>Nottingham East and Carlton BC</t>
  </si>
  <si>
    <t>Nottingham South and Beeston BC</t>
  </si>
  <si>
    <t>Sleaford CC</t>
  </si>
  <si>
    <t>West Bridgford CC</t>
  </si>
  <si>
    <t>Hambleton</t>
  </si>
  <si>
    <t>Craven</t>
  </si>
  <si>
    <t>Scunthorpe CC</t>
  </si>
  <si>
    <t>Ridge</t>
  </si>
  <si>
    <t>Kingsway with Lincoln Gardens</t>
  </si>
  <si>
    <t>Frodingham</t>
  </si>
  <si>
    <t>Cleethorpes CC</t>
  </si>
  <si>
    <t>Ferry</t>
  </si>
  <si>
    <t>Crosby and Park</t>
  </si>
  <si>
    <t>Brigg and Goole CC</t>
  </si>
  <si>
    <t>Burton upon Stather and Winterton</t>
  </si>
  <si>
    <t>Burringham and Gunness</t>
  </si>
  <si>
    <t>Brumby</t>
  </si>
  <si>
    <t>Broughton and Appleby</t>
  </si>
  <si>
    <t>Brigg and Wolds</t>
  </si>
  <si>
    <t>Axholme South</t>
  </si>
  <si>
    <t>Axholme North</t>
  </si>
  <si>
    <t>Axholme Central</t>
  </si>
  <si>
    <t>Ashby</t>
  </si>
  <si>
    <t>Great Grimsby BC</t>
  </si>
  <si>
    <t>Yarborough</t>
  </si>
  <si>
    <t>Wolds</t>
  </si>
  <si>
    <t>West Marsh</t>
  </si>
  <si>
    <t>Waltham</t>
  </si>
  <si>
    <t>Sidney Sussex</t>
  </si>
  <si>
    <t>Scartho</t>
  </si>
  <si>
    <t>Immingham</t>
  </si>
  <si>
    <t>Humberston and New Waltham</t>
  </si>
  <si>
    <t>Heneage</t>
  </si>
  <si>
    <t>Haverstoe</t>
  </si>
  <si>
    <t>Freshney</t>
  </si>
  <si>
    <t>East Marsh</t>
  </si>
  <si>
    <t>Croft Baker</t>
  </si>
  <si>
    <t>Kingston upon Hull North BC</t>
  </si>
  <si>
    <t>Kingston upon Hull East BC</t>
  </si>
  <si>
    <t>University</t>
  </si>
  <si>
    <t>Southcoates West</t>
  </si>
  <si>
    <t>Southcoates East</t>
  </si>
  <si>
    <t>Kingston upon Hull West and Hessle BC</t>
  </si>
  <si>
    <t>Pickering</t>
  </si>
  <si>
    <t>Orchard Park and Greenwood</t>
  </si>
  <si>
    <t>Newland</t>
  </si>
  <si>
    <t>Myton</t>
  </si>
  <si>
    <t>Marfleet</t>
  </si>
  <si>
    <t>Longhill</t>
  </si>
  <si>
    <t>Kings Park</t>
  </si>
  <si>
    <t>Ings</t>
  </si>
  <si>
    <t>Holderness</t>
  </si>
  <si>
    <t>Drypool</t>
  </si>
  <si>
    <t>Derringham</t>
  </si>
  <si>
    <t>Bricknell</t>
  </si>
  <si>
    <t>Bransholme West</t>
  </si>
  <si>
    <t>Bransholme East</t>
  </si>
  <si>
    <t>Boothferry</t>
  </si>
  <si>
    <t>Haltemprice and Howden CC</t>
  </si>
  <si>
    <t>East Yorkshire CC</t>
  </si>
  <si>
    <t>Beverley and Holderness CC</t>
  </si>
  <si>
    <t>Wolds Weighton</t>
  </si>
  <si>
    <t>Willerby and Kirk Ella</t>
  </si>
  <si>
    <t>Tranby</t>
  </si>
  <si>
    <t>South West Holderness</t>
  </si>
  <si>
    <t>South Hunsley</t>
  </si>
  <si>
    <t>South East Holderness</t>
  </si>
  <si>
    <t>Snaith, Airmyn, Rawcliffe and Marshland</t>
  </si>
  <si>
    <t>Pocklington Provincial</t>
  </si>
  <si>
    <t>North Holderness</t>
  </si>
  <si>
    <t>Minster and Woodmansey</t>
  </si>
  <si>
    <t>Mid Holderness</t>
  </si>
  <si>
    <t>Howdenshire</t>
  </si>
  <si>
    <t>Howden</t>
  </si>
  <si>
    <t>Hessle</t>
  </si>
  <si>
    <t>Goole South</t>
  </si>
  <si>
    <t>Goole North</t>
  </si>
  <si>
    <t>East Wolds and Coastal</t>
  </si>
  <si>
    <t>Driffield and Rural</t>
  </si>
  <si>
    <t>Dale</t>
  </si>
  <si>
    <t>Cottingham South</t>
  </si>
  <si>
    <t>Cottingham North</t>
  </si>
  <si>
    <t>Bridlington South</t>
  </si>
  <si>
    <t>Bridlington North</t>
  </si>
  <si>
    <t>Bridlington Central and Old Town</t>
  </si>
  <si>
    <t>Beverley Rural</t>
  </si>
  <si>
    <t>Selby and Ainsty CC</t>
  </si>
  <si>
    <t>Thorpe Willoughby</t>
  </si>
  <si>
    <t>Tadcaster</t>
  </si>
  <si>
    <t>South Milford</t>
  </si>
  <si>
    <t>Sherburn in Elmet</t>
  </si>
  <si>
    <t>Selby West</t>
  </si>
  <si>
    <t>Selby East</t>
  </si>
  <si>
    <t>Riccall</t>
  </si>
  <si>
    <t>Monk Fryston</t>
  </si>
  <si>
    <t>Escrick</t>
  </si>
  <si>
    <t>Eggborough</t>
  </si>
  <si>
    <t>Cawood &amp; Wistow</t>
  </si>
  <si>
    <t>Camblesforth &amp; Carlton</t>
  </si>
  <si>
    <t>Byram &amp; Brotherton</t>
  </si>
  <si>
    <t>Brayton</t>
  </si>
  <si>
    <t>Barlby Village</t>
  </si>
  <si>
    <t>Appleton Roebuck &amp; Church Fenton</t>
  </si>
  <si>
    <t>Scarborough and Whitby CC</t>
  </si>
  <si>
    <t>Whitby West Cliff</t>
  </si>
  <si>
    <t>Weaponness</t>
  </si>
  <si>
    <t>Streonshalh</t>
  </si>
  <si>
    <t>Stepney</t>
  </si>
  <si>
    <t>Seamer</t>
  </si>
  <si>
    <t>Scalby, Hackness and Staintondale</t>
  </si>
  <si>
    <t>Ramshill</t>
  </si>
  <si>
    <t>Northstead</t>
  </si>
  <si>
    <t>North Bay</t>
  </si>
  <si>
    <t>Newby</t>
  </si>
  <si>
    <t>Mulgrave</t>
  </si>
  <si>
    <t>Lindhead</t>
  </si>
  <si>
    <t>Thirsk and Malton CC</t>
  </si>
  <si>
    <t>Hertford</t>
  </si>
  <si>
    <t>Fylingdales</t>
  </si>
  <si>
    <t>Filey</t>
  </si>
  <si>
    <t>Falsgrave Park</t>
  </si>
  <si>
    <t>Esk Valley</t>
  </si>
  <si>
    <t>Derwent Valley</t>
  </si>
  <si>
    <t>Danby</t>
  </si>
  <si>
    <t>Cayton</t>
  </si>
  <si>
    <t>Thornton Dale</t>
  </si>
  <si>
    <t>Sinnington</t>
  </si>
  <si>
    <t>Sheriff Hutton</t>
  </si>
  <si>
    <t>Ryedale South West</t>
  </si>
  <si>
    <t>Rillington</t>
  </si>
  <si>
    <t>Pickering West</t>
  </si>
  <si>
    <t>Pickering East</t>
  </si>
  <si>
    <t>Norton East</t>
  </si>
  <si>
    <t>Malton</t>
  </si>
  <si>
    <t>Kirkbymoorside</t>
  </si>
  <si>
    <t>Hovingham</t>
  </si>
  <si>
    <t>Helmsley</t>
  </si>
  <si>
    <t>Cropton</t>
  </si>
  <si>
    <t>Ampleforth</t>
  </si>
  <si>
    <t>Amotherby</t>
  </si>
  <si>
    <t>Richmond (Yorks) CC</t>
  </si>
  <si>
    <t>Swaledale</t>
  </si>
  <si>
    <t>Scotton</t>
  </si>
  <si>
    <t>Richmond West</t>
  </si>
  <si>
    <t>Richmond East</t>
  </si>
  <si>
    <t>Richmond Central</t>
  </si>
  <si>
    <t>Reeth and Arkengarthdale</t>
  </si>
  <si>
    <t>Penhill</t>
  </si>
  <si>
    <t>Newsham with Eppleby</t>
  </si>
  <si>
    <t>Middleton Tyas</t>
  </si>
  <si>
    <t>Middleham</t>
  </si>
  <si>
    <t>Melsonby</t>
  </si>
  <si>
    <t>Lower Wensleydale</t>
  </si>
  <si>
    <t>Leyburn</t>
  </si>
  <si>
    <t>Hornby Castle</t>
  </si>
  <si>
    <t>Hipswell</t>
  </si>
  <si>
    <t>Hawes and High Abbotside</t>
  </si>
  <si>
    <t>Gilling West</t>
  </si>
  <si>
    <t>Colburn</t>
  </si>
  <si>
    <t>Catterick</t>
  </si>
  <si>
    <t>Brompton-on-Swale and Scorton</t>
  </si>
  <si>
    <t>Bolton Castle</t>
  </si>
  <si>
    <t>Addlebrough</t>
  </si>
  <si>
    <t>Harrogate and Knaresborough CC</t>
  </si>
  <si>
    <t>Woodfield</t>
  </si>
  <si>
    <t>Skipton and Ripon CC</t>
  </si>
  <si>
    <t>Wathvale</t>
  </si>
  <si>
    <t>Washburn</t>
  </si>
  <si>
    <t>Stray</t>
  </si>
  <si>
    <t>Starbeck</t>
  </si>
  <si>
    <t>Spofforth with Lower Wharfedale</t>
  </si>
  <si>
    <t>Saltergate</t>
  </si>
  <si>
    <t>Rossett</t>
  </si>
  <si>
    <t>Ripon Spa</t>
  </si>
  <si>
    <t>Ripon Moorside</t>
  </si>
  <si>
    <t>Ripon Minster</t>
  </si>
  <si>
    <t>Ribston</t>
  </si>
  <si>
    <t>Pateley Bridge</t>
  </si>
  <si>
    <t>Pannal</t>
  </si>
  <si>
    <t>Nidd Valley</t>
  </si>
  <si>
    <t>New Park</t>
  </si>
  <si>
    <t>Mashamshire</t>
  </si>
  <si>
    <t>Marston Moor</t>
  </si>
  <si>
    <t>Lower Nidderdale</t>
  </si>
  <si>
    <t>Low Harrogate</t>
  </si>
  <si>
    <t>Knaresborough Scriven Park</t>
  </si>
  <si>
    <t>Knaresborough King James</t>
  </si>
  <si>
    <t>Knaresborough East</t>
  </si>
  <si>
    <t>Kirkby Malzeard</t>
  </si>
  <si>
    <t>Killinghall</t>
  </si>
  <si>
    <t>Hookstone</t>
  </si>
  <si>
    <t>High Harrogate</t>
  </si>
  <si>
    <t>Harlow Moor</t>
  </si>
  <si>
    <t>Granby</t>
  </si>
  <si>
    <t>Claro</t>
  </si>
  <si>
    <t>Boroughbridge</t>
  </si>
  <si>
    <t>Bishop Monkton</t>
  </si>
  <si>
    <t>Thirsk</t>
  </si>
  <si>
    <t>Stokesley</t>
  </si>
  <si>
    <t>Sowerby &amp; Topcliffe</t>
  </si>
  <si>
    <t>Romanby</t>
  </si>
  <si>
    <t>Raskelf &amp; White Horse</t>
  </si>
  <si>
    <t>Osmotherley &amp; Swainby</t>
  </si>
  <si>
    <t>Northallerton South</t>
  </si>
  <si>
    <t>Northallerton North &amp; Brompton</t>
  </si>
  <si>
    <t>Morton-on-Swale</t>
  </si>
  <si>
    <t>Hutton Rudby</t>
  </si>
  <si>
    <t>Huby</t>
  </si>
  <si>
    <t>Great Ayton</t>
  </si>
  <si>
    <t>Easingwold</t>
  </si>
  <si>
    <t>Bedale</t>
  </si>
  <si>
    <t>Bagby &amp; Thorntons</t>
  </si>
  <si>
    <t>Appleton Wiske &amp; Smeatons</t>
  </si>
  <si>
    <t>West Craven</t>
  </si>
  <si>
    <t>Upper Wharfedale</t>
  </si>
  <si>
    <t>Sutton-in-Craven</t>
  </si>
  <si>
    <t>Skipton West</t>
  </si>
  <si>
    <t>Skipton South</t>
  </si>
  <si>
    <t>Skipton North</t>
  </si>
  <si>
    <t>Skipton East</t>
  </si>
  <si>
    <t>Settle and Ribblebanks</t>
  </si>
  <si>
    <t>Penyghent</t>
  </si>
  <si>
    <t>Ingleton and Clapham</t>
  </si>
  <si>
    <t xml:space="preserve">Hellifield and Long Preston </t>
  </si>
  <si>
    <t>Grassington</t>
  </si>
  <si>
    <t>Glusburn</t>
  </si>
  <si>
    <t>Gargrave and Malhamdale</t>
  </si>
  <si>
    <t>Embsay-with-Eastby</t>
  </si>
  <si>
    <t>Cowling</t>
  </si>
  <si>
    <t>Bentham</t>
  </si>
  <si>
    <t>Barden Fell</t>
  </si>
  <si>
    <t>Aire Valley with Lothersdale</t>
  </si>
  <si>
    <t>York Outer CC</t>
  </si>
  <si>
    <t>York Central BC</t>
  </si>
  <si>
    <t>Wheldrake</t>
  </si>
  <si>
    <t>Strensall</t>
  </si>
  <si>
    <t>Rural West York</t>
  </si>
  <si>
    <t>Rawcliffe &amp; Clifton Without</t>
  </si>
  <si>
    <t>Osbaldwick &amp; Derwent</t>
  </si>
  <si>
    <t>Micklegate</t>
  </si>
  <si>
    <t>Huntington &amp; New Earswick</t>
  </si>
  <si>
    <t>Hull Road</t>
  </si>
  <si>
    <t>Holgate</t>
  </si>
  <si>
    <t>Heworth Without</t>
  </si>
  <si>
    <t>Heworth</t>
  </si>
  <si>
    <t>Haxby &amp; Wigginton</t>
  </si>
  <si>
    <t>Fulford &amp; Heslington</t>
  </si>
  <si>
    <t>Fishergate</t>
  </si>
  <si>
    <t>Dringhouses &amp; Woodthorpe</t>
  </si>
  <si>
    <t>Copmanthorpe</t>
  </si>
  <si>
    <t>Bishopthorpe</t>
  </si>
  <si>
    <t>Acomb</t>
  </si>
  <si>
    <t>Sheffield South East BC</t>
  </si>
  <si>
    <t>Sheffield, Heeley BC</t>
  </si>
  <si>
    <t>Sheffield, Hallam CC</t>
  </si>
  <si>
    <t>Sheffield Central BC</t>
  </si>
  <si>
    <t>Sheffield, Brightside and Hillsborough BC</t>
  </si>
  <si>
    <t>Penistone and Stocksbridge CC</t>
  </si>
  <si>
    <t>West Ecclesfield</t>
  </si>
  <si>
    <t>Walkley</t>
  </si>
  <si>
    <t>Stocksbridge and Upper Don</t>
  </si>
  <si>
    <t>Stannington</t>
  </si>
  <si>
    <t>Southey</t>
  </si>
  <si>
    <t>Shiregreen and Brightside</t>
  </si>
  <si>
    <t>Richmond</t>
  </si>
  <si>
    <t>Nether Edge</t>
  </si>
  <si>
    <t>Mosborough</t>
  </si>
  <si>
    <t>Manor Castle</t>
  </si>
  <si>
    <t>Hillsborough</t>
  </si>
  <si>
    <t>Graves Park</t>
  </si>
  <si>
    <t>Gleadless Valley</t>
  </si>
  <si>
    <t>Fulwood</t>
  </si>
  <si>
    <t>Firth Park</t>
  </si>
  <si>
    <t>Ecclesall</t>
  </si>
  <si>
    <t>East Ecclesfield</t>
  </si>
  <si>
    <t>Dore and Totley</t>
  </si>
  <si>
    <t>Darnall</t>
  </si>
  <si>
    <t>Crookes</t>
  </si>
  <si>
    <t>Burngreave</t>
  </si>
  <si>
    <t>Birley</t>
  </si>
  <si>
    <t>Beighton</t>
  </si>
  <si>
    <t>Beauchief and Greenhill</t>
  </si>
  <si>
    <t>Arbourthorne</t>
  </si>
  <si>
    <t>Rotherham BC</t>
  </si>
  <si>
    <t>Rother Valley CC</t>
  </si>
  <si>
    <t>Wentworth and Dearne CC</t>
  </si>
  <si>
    <t>Wickersley</t>
  </si>
  <si>
    <t>Wath</t>
  </si>
  <si>
    <t>Wales</t>
  </si>
  <si>
    <t>Swinton</t>
  </si>
  <si>
    <t>Sitwell</t>
  </si>
  <si>
    <t>Silverwood</t>
  </si>
  <si>
    <t>Rotherham West</t>
  </si>
  <si>
    <t>Rotherham East</t>
  </si>
  <si>
    <t>Rother Vale</t>
  </si>
  <si>
    <t>Rawmarsh</t>
  </si>
  <si>
    <t>Maltby</t>
  </si>
  <si>
    <t>Keppel</t>
  </si>
  <si>
    <t>Hoober</t>
  </si>
  <si>
    <t>Hellaby</t>
  </si>
  <si>
    <t>Dinnington</t>
  </si>
  <si>
    <t>Brinsworth and Catcliffe</t>
  </si>
  <si>
    <t>Boston Castle</t>
  </si>
  <si>
    <t>Anston and Woodsetts</t>
  </si>
  <si>
    <t>Don Valley CC</t>
  </si>
  <si>
    <t>Doncaster North CC</t>
  </si>
  <si>
    <t>Doncaster Central BC</t>
  </si>
  <si>
    <t>Wheatley Hills &amp; Intake</t>
  </si>
  <si>
    <t>Tickhill &amp; Wadsworth</t>
  </si>
  <si>
    <t>Thorne &amp; Moorends</t>
  </si>
  <si>
    <t>Stainforth &amp; Barnby Dun</t>
  </si>
  <si>
    <t>Sprotbrough</t>
  </si>
  <si>
    <t>Rossington &amp; Bawtry</t>
  </si>
  <si>
    <t>Roman Ridge</t>
  </si>
  <si>
    <t>Norton &amp; Askern</t>
  </si>
  <si>
    <t>Mexborough</t>
  </si>
  <si>
    <t>Hexthorpe &amp; Balby North</t>
  </si>
  <si>
    <t>Hatfield</t>
  </si>
  <si>
    <t>Finningley</t>
  </si>
  <si>
    <t>Edlington &amp; Warmsworth</t>
  </si>
  <si>
    <t>Edenthorpe &amp; Kirk Sandall</t>
  </si>
  <si>
    <t>Conisbrough</t>
  </si>
  <si>
    <t>Bessacarr</t>
  </si>
  <si>
    <t>Bentley</t>
  </si>
  <si>
    <t>Balby South</t>
  </si>
  <si>
    <t>Armthorpe</t>
  </si>
  <si>
    <t>Adwick le Street &amp; Carcroft</t>
  </si>
  <si>
    <t>Barnsley East CC</t>
  </si>
  <si>
    <t>Barnsley Central BC</t>
  </si>
  <si>
    <t>Worsbrough</t>
  </si>
  <si>
    <t>Wombwell</t>
  </si>
  <si>
    <t>Stairfoot</t>
  </si>
  <si>
    <t>Royston</t>
  </si>
  <si>
    <t>Rockingham</t>
  </si>
  <si>
    <t>Penistone West</t>
  </si>
  <si>
    <t>Penistone East</t>
  </si>
  <si>
    <t>North East</t>
  </si>
  <si>
    <t>Monk Bretton</t>
  </si>
  <si>
    <t>Kingstone</t>
  </si>
  <si>
    <t>Hoyland Milton</t>
  </si>
  <si>
    <t>Dodworth</t>
  </si>
  <si>
    <t>Dearne South</t>
  </si>
  <si>
    <t>Dearne North</t>
  </si>
  <si>
    <t>Darton West</t>
  </si>
  <si>
    <t>Darton East</t>
  </si>
  <si>
    <t>Darfield</t>
  </si>
  <si>
    <t>Cudworth</t>
  </si>
  <si>
    <t>Wakefield CC</t>
  </si>
  <si>
    <t>Normanton, Pontefract and Castleford CC</t>
  </si>
  <si>
    <t>Hemsworth CC</t>
  </si>
  <si>
    <t>Morley and Outwood CC</t>
  </si>
  <si>
    <t>Wrenthorpe and Outwood West</t>
  </si>
  <si>
    <t>Wakefield West</t>
  </si>
  <si>
    <t>Wakefield South</t>
  </si>
  <si>
    <t>Wakefield Rural</t>
  </si>
  <si>
    <t>Wakefield North</t>
  </si>
  <si>
    <t>Wakefield East</t>
  </si>
  <si>
    <t>Stanley and Outwood East</t>
  </si>
  <si>
    <t>South Elmsall and South Kirkby</t>
  </si>
  <si>
    <t>Pontefract South</t>
  </si>
  <si>
    <t>Pontefract North</t>
  </si>
  <si>
    <t>Ossett</t>
  </si>
  <si>
    <t>Knottingley</t>
  </si>
  <si>
    <t>Horbury and South Ossett</t>
  </si>
  <si>
    <t>Hemsworth</t>
  </si>
  <si>
    <t>Featherstone</t>
  </si>
  <si>
    <t>Crofton, Ryhill and Walton</t>
  </si>
  <si>
    <t>Castleford Central and Glasshoughton</t>
  </si>
  <si>
    <t>Altofts and Whitwood</t>
  </si>
  <si>
    <t>Airedale and Ferry Fryston</t>
  </si>
  <si>
    <t>Ackworth, North Elmsall and Upton</t>
  </si>
  <si>
    <t>Pudsey BC</t>
  </si>
  <si>
    <t>Leeds West BC</t>
  </si>
  <si>
    <t>Leeds North West BC</t>
  </si>
  <si>
    <t>Leeds North East BC</t>
  </si>
  <si>
    <t>Leeds East BC</t>
  </si>
  <si>
    <t>Leeds Central BC</t>
  </si>
  <si>
    <t>Elmet and Rothwell CC</t>
  </si>
  <si>
    <t>Wetherby</t>
  </si>
  <si>
    <t>Weetwood</t>
  </si>
  <si>
    <t>Temple Newsam</t>
  </si>
  <si>
    <t>Roundhay</t>
  </si>
  <si>
    <t>Pudsey</t>
  </si>
  <si>
    <t>Otley and Yeadon</t>
  </si>
  <si>
    <t>Morley South</t>
  </si>
  <si>
    <t>Morley North</t>
  </si>
  <si>
    <t>Moortown</t>
  </si>
  <si>
    <t>Middleton Park</t>
  </si>
  <si>
    <t>Kirkstall</t>
  </si>
  <si>
    <t>Kippax and Methley</t>
  </si>
  <si>
    <t>Killingbeck and Seacroft</t>
  </si>
  <si>
    <t>Hyde Park and Woodhouse</t>
  </si>
  <si>
    <t>Horsforth</t>
  </si>
  <si>
    <t>Headingley</t>
  </si>
  <si>
    <t>Guiseley and Rawdon</t>
  </si>
  <si>
    <t>Gipton and Harehills</t>
  </si>
  <si>
    <t>Garforth and Swillington</t>
  </si>
  <si>
    <t>Farnley and Wortley</t>
  </si>
  <si>
    <t>Cross Gates and Whinmoor</t>
  </si>
  <si>
    <t>City and Hunslet</t>
  </si>
  <si>
    <t>Chapel Allerton</t>
  </si>
  <si>
    <t>Calverley and Farsley</t>
  </si>
  <si>
    <t>Burmantofts and Richmond Hill</t>
  </si>
  <si>
    <t>Bramley and Stanningley</t>
  </si>
  <si>
    <t>Beeston and Holbeck</t>
  </si>
  <si>
    <t>Armley</t>
  </si>
  <si>
    <t>Ardsley and Robin Hood</t>
  </si>
  <si>
    <t>Alwoodley</t>
  </si>
  <si>
    <t>Adel and Wharfedale</t>
  </si>
  <si>
    <t>Huddersfield BC</t>
  </si>
  <si>
    <t>Dewsbury CC</t>
  </si>
  <si>
    <t>Colne Valley CC</t>
  </si>
  <si>
    <t>Batley and Spen BC</t>
  </si>
  <si>
    <t>Newsome</t>
  </si>
  <si>
    <t>Mirfield</t>
  </si>
  <si>
    <t>Liversedge and Gomersal</t>
  </si>
  <si>
    <t>Lindley</t>
  </si>
  <si>
    <t>Kirkburton</t>
  </si>
  <si>
    <t>Holme Valley South</t>
  </si>
  <si>
    <t>Holme Valley North</t>
  </si>
  <si>
    <t>Heckmondwike</t>
  </si>
  <si>
    <t>Greenhead</t>
  </si>
  <si>
    <t>Golcar</t>
  </si>
  <si>
    <t>Dewsbury West</t>
  </si>
  <si>
    <t>Dewsbury South</t>
  </si>
  <si>
    <t>Dewsbury East</t>
  </si>
  <si>
    <t>Denby Dale</t>
  </si>
  <si>
    <t>Dalton</t>
  </si>
  <si>
    <t>Crosland Moor and Netherton</t>
  </si>
  <si>
    <t>Colne Valley</t>
  </si>
  <si>
    <t>Cleckheaton</t>
  </si>
  <si>
    <t>Birstall and Birkenshaw</t>
  </si>
  <si>
    <t>Batley West</t>
  </si>
  <si>
    <t>Batley East</t>
  </si>
  <si>
    <t>Ashbrow</t>
  </si>
  <si>
    <t>Almondbury</t>
  </si>
  <si>
    <t>Halifax BC</t>
  </si>
  <si>
    <t>Calder Valley CC</t>
  </si>
  <si>
    <t>Warley</t>
  </si>
  <si>
    <t>Todmorden</t>
  </si>
  <si>
    <t>Sowerby Bridge</t>
  </si>
  <si>
    <t>Skircoat</t>
  </si>
  <si>
    <t>Ryburn</t>
  </si>
  <si>
    <t>Rastrick</t>
  </si>
  <si>
    <t>Ovenden</t>
  </si>
  <si>
    <t>Northowram and Shelf</t>
  </si>
  <si>
    <t>Luddendenfoot</t>
  </si>
  <si>
    <t>Illingworth and Mixenden</t>
  </si>
  <si>
    <t>Hipperholme and Lightcliffe</t>
  </si>
  <si>
    <t>Greetland and Stainland</t>
  </si>
  <si>
    <t>Elland</t>
  </si>
  <si>
    <t>Calder</t>
  </si>
  <si>
    <t>Brighouse</t>
  </si>
  <si>
    <t>Shipley CC</t>
  </si>
  <si>
    <t>Keighley CC</t>
  </si>
  <si>
    <t>Bradford West BC</t>
  </si>
  <si>
    <t>Bradford South BC</t>
  </si>
  <si>
    <t>Bradford East BC</t>
  </si>
  <si>
    <t>Wyke</t>
  </si>
  <si>
    <t>Worth Valley</t>
  </si>
  <si>
    <t>Windhill and Wrose</t>
  </si>
  <si>
    <t>Wibsey</t>
  </si>
  <si>
    <t>Wharfedale</t>
  </si>
  <si>
    <t>Tong</t>
  </si>
  <si>
    <t>Thornton and Allerton</t>
  </si>
  <si>
    <t>Shipley</t>
  </si>
  <si>
    <t>Royds</t>
  </si>
  <si>
    <t>Manningham</t>
  </si>
  <si>
    <t>Little Horton</t>
  </si>
  <si>
    <t>Keighley West</t>
  </si>
  <si>
    <t>Keighley East</t>
  </si>
  <si>
    <t>Keighley Central</t>
  </si>
  <si>
    <t>Ilkley</t>
  </si>
  <si>
    <t>Idle and Thackley</t>
  </si>
  <si>
    <t>Great Horton</t>
  </si>
  <si>
    <t>Eccleshill</t>
  </si>
  <si>
    <t>Clayton and Fairweather Green</t>
  </si>
  <si>
    <t>City</t>
  </si>
  <si>
    <t>Bradford Moor</t>
  </si>
  <si>
    <t>Bowling and Barkerend</t>
  </si>
  <si>
    <t>Bolton and Undercliffe</t>
  </si>
  <si>
    <t>Bingley Rural</t>
  </si>
  <si>
    <t>Bingley</t>
  </si>
  <si>
    <t>Baildon</t>
  </si>
  <si>
    <t>Goole CC</t>
  </si>
  <si>
    <t>Kingston upon Hull West and Haltemprice BC</t>
  </si>
  <si>
    <t>Kingston upon Hull Central BC</t>
  </si>
  <si>
    <t>Grimsby North and Barton CC</t>
  </si>
  <si>
    <t>Barnsley East and Hemsworth CC</t>
  </si>
  <si>
    <t>Batley and Morley BC</t>
  </si>
  <si>
    <t>Doncaster East CC</t>
  </si>
  <si>
    <t>Doncaster West CC</t>
  </si>
  <si>
    <t>Normanton, Castleford and Outwood CC</t>
  </si>
  <si>
    <t>Pontefract CC</t>
  </si>
  <si>
    <t>Sheffield Central and West BC</t>
  </si>
  <si>
    <t>Sheffield East BC</t>
  </si>
  <si>
    <t>Sheffield Hallam and Stocksbridge CC</t>
  </si>
  <si>
    <t>Sheffield North and Ecclesfield BC</t>
  </si>
  <si>
    <t>Sheffield South BC</t>
  </si>
  <si>
    <t>Spen BC</t>
  </si>
  <si>
    <t>Merton and Wimbledon Central BC</t>
  </si>
  <si>
    <t>Rochford</t>
  </si>
  <si>
    <t>Bedford BC</t>
  </si>
  <si>
    <t>Luton North BC</t>
  </si>
  <si>
    <t>Luton South BC</t>
  </si>
  <si>
    <t>Mid Bedfordshire CC</t>
  </si>
  <si>
    <t>North East Bedfordshire CC</t>
  </si>
  <si>
    <t>South West Bedfordshire CC</t>
  </si>
  <si>
    <t>Bromham and Biddenham</t>
  </si>
  <si>
    <t>Cauldwell</t>
  </si>
  <si>
    <t>Clapham</t>
  </si>
  <si>
    <t>De Parys</t>
  </si>
  <si>
    <t>Eastcotts</t>
  </si>
  <si>
    <t>Elstow and Stewartby</t>
  </si>
  <si>
    <t>Goldington</t>
  </si>
  <si>
    <t>Great Barford</t>
  </si>
  <si>
    <t>Harpur</t>
  </si>
  <si>
    <t>Harrold</t>
  </si>
  <si>
    <t>Kempston Central and East</t>
  </si>
  <si>
    <t>Kempston North</t>
  </si>
  <si>
    <t>Kempston Rural</t>
  </si>
  <si>
    <t>Kempston South</t>
  </si>
  <si>
    <t>Kempston West</t>
  </si>
  <si>
    <t>Kingsbrook</t>
  </si>
  <si>
    <t>Newnham</t>
  </si>
  <si>
    <t>Putnoe</t>
  </si>
  <si>
    <t>Riseley</t>
  </si>
  <si>
    <t>Sharnbrook</t>
  </si>
  <si>
    <t>Wilshamstead</t>
  </si>
  <si>
    <t>Wyboston</t>
  </si>
  <si>
    <t>Ampthill</t>
  </si>
  <si>
    <t>Arlesey</t>
  </si>
  <si>
    <t>Aspley and Woburn</t>
  </si>
  <si>
    <t>Barton-le-Clay</t>
  </si>
  <si>
    <t>Biggleswade North</t>
  </si>
  <si>
    <t>Biggleswade South</t>
  </si>
  <si>
    <t>Caddington</t>
  </si>
  <si>
    <t>Cranfield and Marston Moretaine</t>
  </si>
  <si>
    <t>Dunstable Central</t>
  </si>
  <si>
    <t>Dunstable Icknield</t>
  </si>
  <si>
    <t>Dunstable Manshead</t>
  </si>
  <si>
    <t>Dunstable Northfields</t>
  </si>
  <si>
    <t>Dunstable Watling</t>
  </si>
  <si>
    <t>Eaton Bray</t>
  </si>
  <si>
    <t>Flitwick</t>
  </si>
  <si>
    <t>Heath and Reach</t>
  </si>
  <si>
    <t>Houghton Conquest and Haynes</t>
  </si>
  <si>
    <t>Houghton Hall</t>
  </si>
  <si>
    <t>Leighton Buzzard North</t>
  </si>
  <si>
    <t>Leighton Buzzard South</t>
  </si>
  <si>
    <t>Linslade</t>
  </si>
  <si>
    <t>Northill</t>
  </si>
  <si>
    <t>Potton</t>
  </si>
  <si>
    <t>Sandy</t>
  </si>
  <si>
    <t>Shefford</t>
  </si>
  <si>
    <t>Silsoe and Shillington</t>
  </si>
  <si>
    <t>Stotfold and Langford</t>
  </si>
  <si>
    <t>Tithe Farm</t>
  </si>
  <si>
    <t>Toddington</t>
  </si>
  <si>
    <t>Westoning, Flitton and Greenfield</t>
  </si>
  <si>
    <t>Barnfield</t>
  </si>
  <si>
    <t>Biscot</t>
  </si>
  <si>
    <t>Bramingham</t>
  </si>
  <si>
    <t>Challney</t>
  </si>
  <si>
    <t>Crawley</t>
  </si>
  <si>
    <t>Dallow</t>
  </si>
  <si>
    <t>Farley</t>
  </si>
  <si>
    <t>High Town</t>
  </si>
  <si>
    <t>Leagrave</t>
  </si>
  <si>
    <t>Lewsey</t>
  </si>
  <si>
    <t>Limbury</t>
  </si>
  <si>
    <t>Northwell</t>
  </si>
  <si>
    <t>Round Green</t>
  </si>
  <si>
    <t>Saints</t>
  </si>
  <si>
    <t>Stopsley</t>
  </si>
  <si>
    <t>Sundon Park</t>
  </si>
  <si>
    <t>Wigmore</t>
  </si>
  <si>
    <t>Cambridge BC</t>
  </si>
  <si>
    <t>Huntingdon CC</t>
  </si>
  <si>
    <t>North East Cambridgeshire CC</t>
  </si>
  <si>
    <t>North West Cambridgeshire CC</t>
  </si>
  <si>
    <t>Peterborough BC</t>
  </si>
  <si>
    <t>South Cambridgeshire CC</t>
  </si>
  <si>
    <t>South East Cambridgeshire CC</t>
  </si>
  <si>
    <t>Barnack</t>
  </si>
  <si>
    <t>Bretton North</t>
  </si>
  <si>
    <t>Bretton South</t>
  </si>
  <si>
    <t>Dogsthorpe</t>
  </si>
  <si>
    <t>Eye and Thorney</t>
  </si>
  <si>
    <t>Fletton and Woodston</t>
  </si>
  <si>
    <t>Glinton and Wittering</t>
  </si>
  <si>
    <t>Newborough</t>
  </si>
  <si>
    <t>Northborough</t>
  </si>
  <si>
    <t>Orton Longueville</t>
  </si>
  <si>
    <t>Orton Waterville</t>
  </si>
  <si>
    <t>Orton with Hampton</t>
  </si>
  <si>
    <t>Paston</t>
  </si>
  <si>
    <t>Stanground Central</t>
  </si>
  <si>
    <t>Stanground East</t>
  </si>
  <si>
    <t>Werrington North</t>
  </si>
  <si>
    <t>Werrington South</t>
  </si>
  <si>
    <t>Cherry Hinton</t>
  </si>
  <si>
    <t>Coleridge</t>
  </si>
  <si>
    <t>East Chesterton</t>
  </si>
  <si>
    <t>King's Hedges</t>
  </si>
  <si>
    <t>Market</t>
  </si>
  <si>
    <t>Petersfield</t>
  </si>
  <si>
    <t>Queen Edith's</t>
  </si>
  <si>
    <t>Romsey</t>
  </si>
  <si>
    <t>Trumpington</t>
  </si>
  <si>
    <t>West Chesterton</t>
  </si>
  <si>
    <t>Bottisham</t>
  </si>
  <si>
    <t>Burwell</t>
  </si>
  <si>
    <t>Cheveley</t>
  </si>
  <si>
    <t>Downham Villages</t>
  </si>
  <si>
    <t>Dullingham Villages</t>
  </si>
  <si>
    <t>Ely East</t>
  </si>
  <si>
    <t>Ely North</t>
  </si>
  <si>
    <t>Ely South</t>
  </si>
  <si>
    <t>Ely West</t>
  </si>
  <si>
    <t>Fordham Villages</t>
  </si>
  <si>
    <t>Haddenham</t>
  </si>
  <si>
    <t>Isleham</t>
  </si>
  <si>
    <t>Littleport East</t>
  </si>
  <si>
    <t>Littleport West</t>
  </si>
  <si>
    <t>Soham North</t>
  </si>
  <si>
    <t>Soham South</t>
  </si>
  <si>
    <t>Stretham</t>
  </si>
  <si>
    <t>The Swaffhams</t>
  </si>
  <si>
    <t>Bassenhally</t>
  </si>
  <si>
    <t>Benwick, Coates &amp; Eastrea</t>
  </si>
  <si>
    <t>Clarkson</t>
  </si>
  <si>
    <t>Doddington &amp; Wimblington</t>
  </si>
  <si>
    <t>Elm &amp; Christchurch</t>
  </si>
  <si>
    <t>Kirkgate</t>
  </si>
  <si>
    <t>Lattersey</t>
  </si>
  <si>
    <t>Manea</t>
  </si>
  <si>
    <t>March East</t>
  </si>
  <si>
    <t>March North</t>
  </si>
  <si>
    <t>March West</t>
  </si>
  <si>
    <t>Medworth</t>
  </si>
  <si>
    <t>Octavia Hill</t>
  </si>
  <si>
    <t>Parson Drove &amp; Wisbech St Mary</t>
  </si>
  <si>
    <t>Peckover</t>
  </si>
  <si>
    <t>Roman Bank</t>
  </si>
  <si>
    <t>Slade Lode</t>
  </si>
  <si>
    <t>Staithe</t>
  </si>
  <si>
    <t>Stonald</t>
  </si>
  <si>
    <t>The Mills</t>
  </si>
  <si>
    <t>Waterlees Village</t>
  </si>
  <si>
    <t>Wenneye</t>
  </si>
  <si>
    <t>Alconbury and The Stukeleys</t>
  </si>
  <si>
    <t>Buckden</t>
  </si>
  <si>
    <t>Earith</t>
  </si>
  <si>
    <t>Ellington</t>
  </si>
  <si>
    <t>Elton and Folksworth</t>
  </si>
  <si>
    <t>Fenstanton</t>
  </si>
  <si>
    <t>Godmanchester</t>
  </si>
  <si>
    <t>Gransden and The Offords</t>
  </si>
  <si>
    <t>Huntingdon East</t>
  </si>
  <si>
    <t>Huntingdon North</t>
  </si>
  <si>
    <t>Huntingdon West</t>
  </si>
  <si>
    <t>Kimbolton and Staughton</t>
  </si>
  <si>
    <t>Little Paxton</t>
  </si>
  <si>
    <t>Ramsey</t>
  </si>
  <si>
    <t>St Ives South</t>
  </si>
  <si>
    <t>St Neots Eaton Ford</t>
  </si>
  <si>
    <t>St Neots Eaton Socon</t>
  </si>
  <si>
    <t>St Neots Eynesbury</t>
  </si>
  <si>
    <t>St Neots Priory Park</t>
  </si>
  <si>
    <t>Sawtry</t>
  </si>
  <si>
    <t>Somersham</t>
  </si>
  <si>
    <t>Stilton</t>
  </si>
  <si>
    <t>The Hemingfords</t>
  </si>
  <si>
    <t>Upwood and The Raveleys</t>
  </si>
  <si>
    <t>Warboys and Bury</t>
  </si>
  <si>
    <t>Yaxley and Farcet</t>
  </si>
  <si>
    <t>Balsham</t>
  </si>
  <si>
    <t>Bar Hill</t>
  </si>
  <si>
    <t>Bassingbourn</t>
  </si>
  <si>
    <t>Bourn</t>
  </si>
  <si>
    <t>Caldecote</t>
  </si>
  <si>
    <t>Comberton</t>
  </si>
  <si>
    <t>Cottenham</t>
  </si>
  <si>
    <t>Duxford</t>
  </si>
  <si>
    <t>Fowlmere and Foxton</t>
  </si>
  <si>
    <t>Fulbourn</t>
  </si>
  <si>
    <t>Gamlingay</t>
  </si>
  <si>
    <t>Girton</t>
  </si>
  <si>
    <t>Hardwick</t>
  </si>
  <si>
    <t>Harston and Hauxton</t>
  </si>
  <si>
    <t>Haslingfield and The Eversdens</t>
  </si>
  <si>
    <t>Histon and Impington</t>
  </si>
  <si>
    <t>Longstanton</t>
  </si>
  <si>
    <t>Melbourn</t>
  </si>
  <si>
    <t>Meldreth</t>
  </si>
  <si>
    <t>Orwell and Barrington</t>
  </si>
  <si>
    <t>Papworth and Elsworth</t>
  </si>
  <si>
    <t>Sawston</t>
  </si>
  <si>
    <t>Swavesey</t>
  </si>
  <si>
    <t>Teversham</t>
  </si>
  <si>
    <t>The Abingtons</t>
  </si>
  <si>
    <t>The Mordens</t>
  </si>
  <si>
    <t>The Shelfords and Stapleford</t>
  </si>
  <si>
    <t>The Wilbrahams</t>
  </si>
  <si>
    <t>Waterbeach</t>
  </si>
  <si>
    <t>Whittlesford</t>
  </si>
  <si>
    <t>Willingham and Over</t>
  </si>
  <si>
    <t>Basildon and Billericay BC</t>
  </si>
  <si>
    <t>Braintree CC</t>
  </si>
  <si>
    <t>Brentwood and Ongar CC</t>
  </si>
  <si>
    <t>Castle Point BC</t>
  </si>
  <si>
    <t>Chelmsford BC</t>
  </si>
  <si>
    <t>Clacton CC</t>
  </si>
  <si>
    <t>Colchester BC</t>
  </si>
  <si>
    <t>Harlow CC</t>
  </si>
  <si>
    <t>Harwich and North Essex CC</t>
  </si>
  <si>
    <t>Maldon CC</t>
  </si>
  <si>
    <t>Rayleigh and Wickford CC</t>
  </si>
  <si>
    <t>Rochford and Southend East CC</t>
  </si>
  <si>
    <t>Saffron Walden CC</t>
  </si>
  <si>
    <t>South Basildon and East Thurrock CC</t>
  </si>
  <si>
    <t>Southend West BC</t>
  </si>
  <si>
    <t>Thurrock BC</t>
  </si>
  <si>
    <t>Witham CC</t>
  </si>
  <si>
    <t>Belfairs</t>
  </si>
  <si>
    <t>Blenheim Park</t>
  </si>
  <si>
    <t>Eastwood Park</t>
  </si>
  <si>
    <t>Kursaal</t>
  </si>
  <si>
    <t>Leigh</t>
  </si>
  <si>
    <t>Prittlewell</t>
  </si>
  <si>
    <t>St Laurence</t>
  </si>
  <si>
    <t>St Luke's</t>
  </si>
  <si>
    <t>Shoeburyness</t>
  </si>
  <si>
    <t>Southchurch</t>
  </si>
  <si>
    <t>West Leigh</t>
  </si>
  <si>
    <t>West Shoebury</t>
  </si>
  <si>
    <t>Aveley and Uplands</t>
  </si>
  <si>
    <t>Belhus</t>
  </si>
  <si>
    <t>Chadwell St Mary</t>
  </si>
  <si>
    <t>Chafford and North Stifford</t>
  </si>
  <si>
    <t>Corringham and Fobbing</t>
  </si>
  <si>
    <t>East Tilbury</t>
  </si>
  <si>
    <t>Grays Riverside</t>
  </si>
  <si>
    <t>Grays Thurrock</t>
  </si>
  <si>
    <t>Little Thurrock Blackshots</t>
  </si>
  <si>
    <t>Little Thurrock Rectory</t>
  </si>
  <si>
    <t>Ockendon</t>
  </si>
  <si>
    <t>Orsett</t>
  </si>
  <si>
    <t>South Chafford</t>
  </si>
  <si>
    <t>Stanford East and Corringham Town</t>
  </si>
  <si>
    <t>Stanford-le-Hope West</t>
  </si>
  <si>
    <t>Stifford Clays</t>
  </si>
  <si>
    <t>The Homesteads</t>
  </si>
  <si>
    <t>Tilbury Riverside and Thurrock Park</t>
  </si>
  <si>
    <t>Tilbury St Chads</t>
  </si>
  <si>
    <t>West Thurrock and South Stifford</t>
  </si>
  <si>
    <t>Billericay East</t>
  </si>
  <si>
    <t>Billericay West</t>
  </si>
  <si>
    <t>Burstead</t>
  </si>
  <si>
    <t>Crouch</t>
  </si>
  <si>
    <t>Fryerns</t>
  </si>
  <si>
    <t>Laindon Park</t>
  </si>
  <si>
    <t>Langdon Hills</t>
  </si>
  <si>
    <t>Lee Chapel North</t>
  </si>
  <si>
    <t>Nethermayne</t>
  </si>
  <si>
    <t>Pitsea North West</t>
  </si>
  <si>
    <t>Pitsea South East</t>
  </si>
  <si>
    <t>Vange</t>
  </si>
  <si>
    <t>Wickford Castledon</t>
  </si>
  <si>
    <t>Wickford North</t>
  </si>
  <si>
    <t>Wickford Park</t>
  </si>
  <si>
    <t>Bocking Blackwater</t>
  </si>
  <si>
    <t>Bocking North</t>
  </si>
  <si>
    <t>Bocking South</t>
  </si>
  <si>
    <t>Braintree Central &amp; Beckers Green</t>
  </si>
  <si>
    <t>Braintree South</t>
  </si>
  <si>
    <t>Braintree West</t>
  </si>
  <si>
    <t>Bumpstead</t>
  </si>
  <si>
    <t>Coggeshall</t>
  </si>
  <si>
    <t>Gosfield &amp; Greenstead Green</t>
  </si>
  <si>
    <t>Great Notley &amp; Black Notley</t>
  </si>
  <si>
    <t>Halstead St Andrew's</t>
  </si>
  <si>
    <t>Halstead Trinity</t>
  </si>
  <si>
    <t>Hatfield Peverel &amp; Terling</t>
  </si>
  <si>
    <t>Hedingham</t>
  </si>
  <si>
    <t>Kelvedon &amp; Feering</t>
  </si>
  <si>
    <t>Rayne</t>
  </si>
  <si>
    <t>Silver End &amp; Cressing</t>
  </si>
  <si>
    <t>Stour Valley North</t>
  </si>
  <si>
    <t>Stour Valley South</t>
  </si>
  <si>
    <t>The Colnes</t>
  </si>
  <si>
    <t>Three Fields</t>
  </si>
  <si>
    <t>Witham Central</t>
  </si>
  <si>
    <t>Witham North</t>
  </si>
  <si>
    <t>Witham South</t>
  </si>
  <si>
    <t>Witham West</t>
  </si>
  <si>
    <t>Yeldham</t>
  </si>
  <si>
    <t>Brentwood North</t>
  </si>
  <si>
    <t>Brentwood South</t>
  </si>
  <si>
    <t>Brentwood West</t>
  </si>
  <si>
    <t>Brizes and Doddinghurst</t>
  </si>
  <si>
    <t>Herongate, Ingrave and West Horndon</t>
  </si>
  <si>
    <t>Hutton Central</t>
  </si>
  <si>
    <t>Hutton East</t>
  </si>
  <si>
    <t>Hutton North</t>
  </si>
  <si>
    <t>Hutton South</t>
  </si>
  <si>
    <t>Ingatestone, Fryerning and Mountnessing</t>
  </si>
  <si>
    <t>Pilgrims Hatch</t>
  </si>
  <si>
    <t>Shenfield</t>
  </si>
  <si>
    <t>South Weald</t>
  </si>
  <si>
    <t>Tipps Cross</t>
  </si>
  <si>
    <t>Appleton</t>
  </si>
  <si>
    <t>Boyce</t>
  </si>
  <si>
    <t>Canvey Island Central</t>
  </si>
  <si>
    <t>Canvey Island East</t>
  </si>
  <si>
    <t>Canvey Island North</t>
  </si>
  <si>
    <t>Canvey Island South</t>
  </si>
  <si>
    <t>Canvey Island West</t>
  </si>
  <si>
    <t>Canvey Island Winter Gardens</t>
  </si>
  <si>
    <t>Cedar Hall</t>
  </si>
  <si>
    <t>Bicknacre and East and West Hanningfield</t>
  </si>
  <si>
    <t>Boreham and The Leighs</t>
  </si>
  <si>
    <t>Broomfield and The Walthams</t>
  </si>
  <si>
    <t>Chelmer Village and Beaulieu Park</t>
  </si>
  <si>
    <t>Chelmsford Rural West</t>
  </si>
  <si>
    <t>Galleywood</t>
  </si>
  <si>
    <t>Goat Hall</t>
  </si>
  <si>
    <t>Great Baddow East</t>
  </si>
  <si>
    <t>Great Baddow West</t>
  </si>
  <si>
    <t>Little Baddow, Danbury and Sandon</t>
  </si>
  <si>
    <t>Marconi</t>
  </si>
  <si>
    <t>Moulsham and Central</t>
  </si>
  <si>
    <t>Moulsham Lodge</t>
  </si>
  <si>
    <t>Patching Hall</t>
  </si>
  <si>
    <t>Rettendon and Runwell</t>
  </si>
  <si>
    <t>South Hanningfield, Stock and Margaretting</t>
  </si>
  <si>
    <t>South Woodham - Chetwood and Collingwood</t>
  </si>
  <si>
    <t>South Woodham - Elmwood and Woodville</t>
  </si>
  <si>
    <t>Springfield North</t>
  </si>
  <si>
    <t>The Lawns</t>
  </si>
  <si>
    <t>Waterhouse Farm</t>
  </si>
  <si>
    <t>Writtle</t>
  </si>
  <si>
    <t>Berechurch</t>
  </si>
  <si>
    <t>Birch and Winstree</t>
  </si>
  <si>
    <t>Christ Church</t>
  </si>
  <si>
    <t>Copford and West Stanway</t>
  </si>
  <si>
    <t>Dedham and Langham</t>
  </si>
  <si>
    <t>East Donyland</t>
  </si>
  <si>
    <t>Fordham and Stour</t>
  </si>
  <si>
    <t>Great Tey</t>
  </si>
  <si>
    <t>Old Heath</t>
  </si>
  <si>
    <t>Highwoods</t>
  </si>
  <si>
    <t>Lexden</t>
  </si>
  <si>
    <t>Marks Tey</t>
  </si>
  <si>
    <t>New Town</t>
  </si>
  <si>
    <t>Prettygate</t>
  </si>
  <si>
    <t>Pyefleet</t>
  </si>
  <si>
    <t>Shrub End</t>
  </si>
  <si>
    <t>Stanway</t>
  </si>
  <si>
    <t>Tiptree</t>
  </si>
  <si>
    <t>West Bergholt and Eight Ash Green</t>
  </si>
  <si>
    <t>West Mersea</t>
  </si>
  <si>
    <t>Wivenhoe Cross</t>
  </si>
  <si>
    <t>Wivenhoe Quay</t>
  </si>
  <si>
    <t>Broadley Common, Epping Upland and Nazeing</t>
  </si>
  <si>
    <t>Epping Forest CC</t>
  </si>
  <si>
    <t>Buckhurst Hill East</t>
  </si>
  <si>
    <t>Buckhurst Hill West</t>
  </si>
  <si>
    <t>Chigwell Row</t>
  </si>
  <si>
    <t>Chigwell Village</t>
  </si>
  <si>
    <t>Chipping Ongar, Greensted and Marden Ash</t>
  </si>
  <si>
    <t>Epping Hemnall</t>
  </si>
  <si>
    <t>Epping Lindsey and Thornwood Common</t>
  </si>
  <si>
    <t>Grange Hill</t>
  </si>
  <si>
    <t>Hastingwood, Matching and Sheering Village</t>
  </si>
  <si>
    <t>High Ongar, Willingale and The Rodings</t>
  </si>
  <si>
    <t>Lambourne</t>
  </si>
  <si>
    <t>Loughton Alderton</t>
  </si>
  <si>
    <t>Loughton Broadway</t>
  </si>
  <si>
    <t>Loughton Fairmead</t>
  </si>
  <si>
    <t>Loughton Forest</t>
  </si>
  <si>
    <t>Loughton Roding</t>
  </si>
  <si>
    <t>Loughton St John's</t>
  </si>
  <si>
    <t>Loughton St Mary's</t>
  </si>
  <si>
    <t>Lower Nazeing</t>
  </si>
  <si>
    <t>Lower Sheering</t>
  </si>
  <si>
    <t>Moreton and Fyfield</t>
  </si>
  <si>
    <t>North Weald Bassett</t>
  </si>
  <si>
    <t>Passingford</t>
  </si>
  <si>
    <t>Roydon</t>
  </si>
  <si>
    <t>Shelley</t>
  </si>
  <si>
    <t>Theydon Bois</t>
  </si>
  <si>
    <t>Waltham Abbey High Beach</t>
  </si>
  <si>
    <t>Waltham Abbey Honey Lane</t>
  </si>
  <si>
    <t>Waltham Abbey North East</t>
  </si>
  <si>
    <t>Waltham Abbey Paternoster</t>
  </si>
  <si>
    <t>Waltham Abbey South West</t>
  </si>
  <si>
    <t>Bush Fair</t>
  </si>
  <si>
    <t>Church Langley</t>
  </si>
  <si>
    <t>Great Parndon</t>
  </si>
  <si>
    <t>Harlow Common</t>
  </si>
  <si>
    <t>Little Parndon and Hare Street</t>
  </si>
  <si>
    <t>Mark Hall</t>
  </si>
  <si>
    <t>Netteswell</t>
  </si>
  <si>
    <t>Old Harlow</t>
  </si>
  <si>
    <t>Staple Tye</t>
  </si>
  <si>
    <t>Sumners and Kingsmoor</t>
  </si>
  <si>
    <t>Toddbrook</t>
  </si>
  <si>
    <t>Althorne</t>
  </si>
  <si>
    <t>Burnham-on-Crouch North</t>
  </si>
  <si>
    <t>Burnham-on-Crouch South</t>
  </si>
  <si>
    <t>Great Totham</t>
  </si>
  <si>
    <t>Heybridge East</t>
  </si>
  <si>
    <t>Heybridge West</t>
  </si>
  <si>
    <t>Maldon East</t>
  </si>
  <si>
    <t>Maldon North</t>
  </si>
  <si>
    <t>Maldon South</t>
  </si>
  <si>
    <t>Maldon West</t>
  </si>
  <si>
    <t>Mayland</t>
  </si>
  <si>
    <t>Purleigh</t>
  </si>
  <si>
    <t>Southminster</t>
  </si>
  <si>
    <t>Tillingham</t>
  </si>
  <si>
    <t>Tollesbury</t>
  </si>
  <si>
    <t>Tolleshunt D'Arcy</t>
  </si>
  <si>
    <t>Wickham Bishops and Woodham</t>
  </si>
  <si>
    <t>Ashingdon and Canewdon</t>
  </si>
  <si>
    <t>Barling and Sutton</t>
  </si>
  <si>
    <t>Downhall and Rawreth</t>
  </si>
  <si>
    <t>Foulness and Great Wakering</t>
  </si>
  <si>
    <t>Hawkwell North</t>
  </si>
  <si>
    <t>Hawkwell South</t>
  </si>
  <si>
    <t>Hawkwell West</t>
  </si>
  <si>
    <t>Hockley Central</t>
  </si>
  <si>
    <t>Hockley North</t>
  </si>
  <si>
    <t>Hockley West</t>
  </si>
  <si>
    <t>Hullbridge</t>
  </si>
  <si>
    <t>Lodge</t>
  </si>
  <si>
    <t>Rayleigh Central</t>
  </si>
  <si>
    <t>Sweyne Park</t>
  </si>
  <si>
    <t>Whitehouse</t>
  </si>
  <si>
    <t>Alresford</t>
  </si>
  <si>
    <t>Alton Park</t>
  </si>
  <si>
    <t>Ardleigh and Little Bromley</t>
  </si>
  <si>
    <t>Beaumont and Thorpe</t>
  </si>
  <si>
    <t>Bockings Elm</t>
  </si>
  <si>
    <t>Bradfield, Wrabness and Wix</t>
  </si>
  <si>
    <t>Brightlingsea</t>
  </si>
  <si>
    <t>Burrsville</t>
  </si>
  <si>
    <t>Frinton</t>
  </si>
  <si>
    <t>Golf Green</t>
  </si>
  <si>
    <t>Great and Little Oakley</t>
  </si>
  <si>
    <t>Great Bentley</t>
  </si>
  <si>
    <t>Hamford</t>
  </si>
  <si>
    <t>Harwich East</t>
  </si>
  <si>
    <t>Harwich East Central</t>
  </si>
  <si>
    <t>Harwich West</t>
  </si>
  <si>
    <t>Harwich West Central</t>
  </si>
  <si>
    <t>Haven</t>
  </si>
  <si>
    <t>Holland and Kirby</t>
  </si>
  <si>
    <t>Homelands</t>
  </si>
  <si>
    <t>Lawford</t>
  </si>
  <si>
    <t>Little Clacton and Weeley</t>
  </si>
  <si>
    <t>Manningtree, Mistley, Little Bentley and Tendring</t>
  </si>
  <si>
    <t>Peter Bruff</t>
  </si>
  <si>
    <t>Pier</t>
  </si>
  <si>
    <t>Ramsey and Parkeston</t>
  </si>
  <si>
    <t>Rush Green</t>
  </si>
  <si>
    <t>St Bartholomews</t>
  </si>
  <si>
    <t>St Marys</t>
  </si>
  <si>
    <t>St Osyth and Point Clear</t>
  </si>
  <si>
    <t>Thorrington, Frating, Elmstead and Great Bromley</t>
  </si>
  <si>
    <t>Ashdon</t>
  </si>
  <si>
    <t>Broad Oak &amp; the Hallingburys</t>
  </si>
  <si>
    <t>Clavering</t>
  </si>
  <si>
    <t>Debden &amp; Wimbush</t>
  </si>
  <si>
    <t>Elsenham &amp; Henham</t>
  </si>
  <si>
    <t>Felsted &amp; Stebbing</t>
  </si>
  <si>
    <t>Flitch Green &amp; Little Dunmow</t>
  </si>
  <si>
    <t>Great Dunmow North</t>
  </si>
  <si>
    <t>Great Dunmow South &amp; Barnston</t>
  </si>
  <si>
    <t>Hatfield Heath</t>
  </si>
  <si>
    <t>High Easter &amp; the Rodings</t>
  </si>
  <si>
    <t>Littlebury, Chesterford &amp; Wenden Lofts</t>
  </si>
  <si>
    <t>Saffron Walden Audley</t>
  </si>
  <si>
    <t>Saffron Walden Castle</t>
  </si>
  <si>
    <t>Saffron Walden Shire</t>
  </si>
  <si>
    <t>Stansted North</t>
  </si>
  <si>
    <t>Stansted South &amp; Birchanger</t>
  </si>
  <si>
    <t>Stort Valley</t>
  </si>
  <si>
    <t>Takeley</t>
  </si>
  <si>
    <t>Thaxted &amp; the Eastons</t>
  </si>
  <si>
    <t>The Sampfords</t>
  </si>
  <si>
    <t>Broxbourne BC</t>
  </si>
  <si>
    <t>Hemel Hempstead CC</t>
  </si>
  <si>
    <t>Hertford and Stortford CC</t>
  </si>
  <si>
    <t>Hertsmere CC</t>
  </si>
  <si>
    <t>Hitchin and Harpenden CC</t>
  </si>
  <si>
    <t>North East Hertfordshire CC</t>
  </si>
  <si>
    <t>South West Hertfordshire CC</t>
  </si>
  <si>
    <t>St Albans CC</t>
  </si>
  <si>
    <t>Stevenage CC</t>
  </si>
  <si>
    <t>Watford BC</t>
  </si>
  <si>
    <t>Welwyn Hatfield CC</t>
  </si>
  <si>
    <t>Broxbourne and Hoddesdon South</t>
  </si>
  <si>
    <t>Cheshunt North</t>
  </si>
  <si>
    <t>Cheshunt South and Theobalds</t>
  </si>
  <si>
    <t>Flamstead End</t>
  </si>
  <si>
    <t>Goffs Oak</t>
  </si>
  <si>
    <t>Hoddesdon North</t>
  </si>
  <si>
    <t>Hoddesdon Town and Rye Park</t>
  </si>
  <si>
    <t>Rosedale and Bury Green</t>
  </si>
  <si>
    <t>Waltham Cross</t>
  </si>
  <si>
    <t>Wormley and Turnford</t>
  </si>
  <si>
    <t>Adeyfield East</t>
  </si>
  <si>
    <t>Adeyfield West</t>
  </si>
  <si>
    <t>Aldbury and Wigginton</t>
  </si>
  <si>
    <t>Apsley and Corner Hall</t>
  </si>
  <si>
    <t>Ashridge</t>
  </si>
  <si>
    <t>Bennetts End</t>
  </si>
  <si>
    <t>Berkhamsted Castle</t>
  </si>
  <si>
    <t>Berkhamsted East</t>
  </si>
  <si>
    <t>Berkhamsted West</t>
  </si>
  <si>
    <t>Bovingdon, Flaunden and Chipperfield</t>
  </si>
  <si>
    <t>Boxmoor</t>
  </si>
  <si>
    <t>Chaulden and Warners End</t>
  </si>
  <si>
    <t>Gadebridge</t>
  </si>
  <si>
    <t>Grovehill</t>
  </si>
  <si>
    <t>Hemel Hempstead Town</t>
  </si>
  <si>
    <t>Kings Langley</t>
  </si>
  <si>
    <t>Leverstock Green</t>
  </si>
  <si>
    <t>Nash Mills</t>
  </si>
  <si>
    <t>Northchurch</t>
  </si>
  <si>
    <t>Tring Central</t>
  </si>
  <si>
    <t>Tring East</t>
  </si>
  <si>
    <t>Tring West and Rural</t>
  </si>
  <si>
    <t>Woodhall Farm</t>
  </si>
  <si>
    <t>Bishop's Stortford All Saints</t>
  </si>
  <si>
    <t>Bishop's Stortford Central</t>
  </si>
  <si>
    <t>Bishop's Stortford Meads</t>
  </si>
  <si>
    <t>Bishop's Stortford Silverleys</t>
  </si>
  <si>
    <t>Bishop's Stortford South</t>
  </si>
  <si>
    <t>Braughing</t>
  </si>
  <si>
    <t>Buntingford</t>
  </si>
  <si>
    <t>Datchworth &amp; Aston</t>
  </si>
  <si>
    <t>Great Amwell</t>
  </si>
  <si>
    <t>Hertford Bengeo</t>
  </si>
  <si>
    <t>Hertford Castle</t>
  </si>
  <si>
    <t>Hertford Heath</t>
  </si>
  <si>
    <t>Hertford Kingsmead</t>
  </si>
  <si>
    <t>Hertford Rural North</t>
  </si>
  <si>
    <t>Hertford Rural South</t>
  </si>
  <si>
    <t>Hertford Sele</t>
  </si>
  <si>
    <t>Hunsdon</t>
  </si>
  <si>
    <t>Little Hadham</t>
  </si>
  <si>
    <t>Mundens and Cottered</t>
  </si>
  <si>
    <t>Much Hadham</t>
  </si>
  <si>
    <t>Puckeridge</t>
  </si>
  <si>
    <t>Sawbridgeworth</t>
  </si>
  <si>
    <t>Stanstead Abbots</t>
  </si>
  <si>
    <t>Thundridge &amp; Standon</t>
  </si>
  <si>
    <t>Walkern</t>
  </si>
  <si>
    <t>Ware Chadwell</t>
  </si>
  <si>
    <t>Ware Christchurch</t>
  </si>
  <si>
    <t>Ware St Mary's</t>
  </si>
  <si>
    <t>Ware Trinity</t>
  </si>
  <si>
    <t>Watton-at-Stone</t>
  </si>
  <si>
    <t>Aldenham East</t>
  </si>
  <si>
    <t>Aldenham West</t>
  </si>
  <si>
    <t>Borehamwood Brookmeadow</t>
  </si>
  <si>
    <t>Borehamwood Cowley Hill</t>
  </si>
  <si>
    <t>Borehamwood Hillside</t>
  </si>
  <si>
    <t>Borehamwood Kenilworth</t>
  </si>
  <si>
    <t>Bushey Heath</t>
  </si>
  <si>
    <t>Bushey North</t>
  </si>
  <si>
    <t>Bushey Park</t>
  </si>
  <si>
    <t>Bushey St James</t>
  </si>
  <si>
    <t>Elstree</t>
  </si>
  <si>
    <t>Potters Bar Furzefield</t>
  </si>
  <si>
    <t>Potters Bar Oakmere</t>
  </si>
  <si>
    <t>Potters Bar Parkfield</t>
  </si>
  <si>
    <t>Shenley</t>
  </si>
  <si>
    <t>Baldock East</t>
  </si>
  <si>
    <t>Baldock Town</t>
  </si>
  <si>
    <t>Cadwell</t>
  </si>
  <si>
    <t>Chesfield</t>
  </si>
  <si>
    <t>Codicote</t>
  </si>
  <si>
    <t>Ermine</t>
  </si>
  <si>
    <t>Hitchin Bearton</t>
  </si>
  <si>
    <t>Hitchin Highbury</t>
  </si>
  <si>
    <t>Hitchin Oughton</t>
  </si>
  <si>
    <t>Hitchin Priory</t>
  </si>
  <si>
    <t>Hitchin Walsworth</t>
  </si>
  <si>
    <t>Hitchwood, Offa and Hoo</t>
  </si>
  <si>
    <t>Kimpton</t>
  </si>
  <si>
    <t>Knebworth</t>
  </si>
  <si>
    <t>Letchworth East</t>
  </si>
  <si>
    <t>Letchworth Grange</t>
  </si>
  <si>
    <t>Letchworth South East</t>
  </si>
  <si>
    <t>Letchworth South West</t>
  </si>
  <si>
    <t>Letchworth Wilbury</t>
  </si>
  <si>
    <t>Royston Heath</t>
  </si>
  <si>
    <t>Royston Meridian</t>
  </si>
  <si>
    <t>Royston Palace</t>
  </si>
  <si>
    <t>Weston and Sandon</t>
  </si>
  <si>
    <t>Batchwood</t>
  </si>
  <si>
    <t>Clarence</t>
  </si>
  <si>
    <t>Colney Heath</t>
  </si>
  <si>
    <t>Cunningham</t>
  </si>
  <si>
    <t>Harpenden East</t>
  </si>
  <si>
    <t>Harpenden North</t>
  </si>
  <si>
    <t>Harpenden South</t>
  </si>
  <si>
    <t>Harpenden West</t>
  </si>
  <si>
    <t>London Colney</t>
  </si>
  <si>
    <t>Marshalswick North</t>
  </si>
  <si>
    <t>Marshalswick South</t>
  </si>
  <si>
    <t>Park Street</t>
  </si>
  <si>
    <t>Redbourn</t>
  </si>
  <si>
    <t>Sandridge</t>
  </si>
  <si>
    <t>Sopwell</t>
  </si>
  <si>
    <t>Verulam</t>
  </si>
  <si>
    <t>Wheathampstead</t>
  </si>
  <si>
    <t>Bandley Hill</t>
  </si>
  <si>
    <t>Bedwell</t>
  </si>
  <si>
    <t>Chells</t>
  </si>
  <si>
    <t>Longmeadow</t>
  </si>
  <si>
    <t>Martins Wood</t>
  </si>
  <si>
    <t>Pin Green</t>
  </si>
  <si>
    <t>Roebuck</t>
  </si>
  <si>
    <t>St Nicholas</t>
  </si>
  <si>
    <t>Shephall</t>
  </si>
  <si>
    <t>Symonds Green</t>
  </si>
  <si>
    <t>Abbots Langley &amp; Bedmond</t>
  </si>
  <si>
    <t>Carpenders Park</t>
  </si>
  <si>
    <t>Chorleywood North &amp; Sarratt</t>
  </si>
  <si>
    <t>Chorleywood South &amp; Maple Cross</t>
  </si>
  <si>
    <t>Dickinsons</t>
  </si>
  <si>
    <t>Durrants</t>
  </si>
  <si>
    <t>Gade Valley</t>
  </si>
  <si>
    <t>Leavesden</t>
  </si>
  <si>
    <t>Moor Park &amp; Eastbury</t>
  </si>
  <si>
    <t>Oxhey Hall &amp; Hayling</t>
  </si>
  <si>
    <t>Penn &amp; Mill End</t>
  </si>
  <si>
    <t>Rickmansworth Town</t>
  </si>
  <si>
    <t>South Oxhey</t>
  </si>
  <si>
    <t>Callowland</t>
  </si>
  <si>
    <t>Leggatts</t>
  </si>
  <si>
    <t>Nascot</t>
  </si>
  <si>
    <t>Oxhey</t>
  </si>
  <si>
    <t>Stanborough</t>
  </si>
  <si>
    <t>Vicarage</t>
  </si>
  <si>
    <t>Brookmans Park and Little Heath</t>
  </si>
  <si>
    <t>Haldens</t>
  </si>
  <si>
    <t>Handside</t>
  </si>
  <si>
    <t>Hatfield Central</t>
  </si>
  <si>
    <t>Hatfield East</t>
  </si>
  <si>
    <t>Hatfield South</t>
  </si>
  <si>
    <t>Hatfield Villages</t>
  </si>
  <si>
    <t>Hatfield West</t>
  </si>
  <si>
    <t>Hollybush</t>
  </si>
  <si>
    <t>Howlands</t>
  </si>
  <si>
    <t>Northaw and Cuffley</t>
  </si>
  <si>
    <t>Panshanger</t>
  </si>
  <si>
    <t>Sherrards</t>
  </si>
  <si>
    <t>Welham Green</t>
  </si>
  <si>
    <t>Welwyn East</t>
  </si>
  <si>
    <t>Welwyn West</t>
  </si>
  <si>
    <t>Broadland CC</t>
  </si>
  <si>
    <t>Great Yarmouth CC</t>
  </si>
  <si>
    <t>Mid Norfolk CC</t>
  </si>
  <si>
    <t>North Norfolk CC</t>
  </si>
  <si>
    <t>North West Norfolk CC</t>
  </si>
  <si>
    <t>Norwich North BC</t>
  </si>
  <si>
    <t>Norwich South BC</t>
  </si>
  <si>
    <t>South Norfolk CC</t>
  </si>
  <si>
    <t>South West Norfolk CC</t>
  </si>
  <si>
    <t>All Saints &amp; Wayland</t>
  </si>
  <si>
    <t>Ashill</t>
  </si>
  <si>
    <t>Attleborough Burgh &amp; Haverscroft</t>
  </si>
  <si>
    <t>Attleborough Queens &amp; Besthorpe</t>
  </si>
  <si>
    <t>Bedingfeld</t>
  </si>
  <si>
    <t>Dereham Neatherd</t>
  </si>
  <si>
    <t>Dereham Toftwood</t>
  </si>
  <si>
    <t>Dereham Withburga</t>
  </si>
  <si>
    <t>Guiltcross</t>
  </si>
  <si>
    <t>Harling &amp; Heathlands</t>
  </si>
  <si>
    <t>Launditch</t>
  </si>
  <si>
    <t>Lincoln</t>
  </si>
  <si>
    <t>Mattishall</t>
  </si>
  <si>
    <t>Nar Valley</t>
  </si>
  <si>
    <t>Necton</t>
  </si>
  <si>
    <t>Saham Toney</t>
  </si>
  <si>
    <t>Shipdham-with-Scarning</t>
  </si>
  <si>
    <t>Swaffham</t>
  </si>
  <si>
    <t>The Buckenhams &amp; Banham</t>
  </si>
  <si>
    <t>Thetford Boudica</t>
  </si>
  <si>
    <t>Thetford Burrell</t>
  </si>
  <si>
    <t>Thetford Castle</t>
  </si>
  <si>
    <t>Thetford Priory</t>
  </si>
  <si>
    <t>Upper Wensum</t>
  </si>
  <si>
    <t>Watton</t>
  </si>
  <si>
    <t>Acle</t>
  </si>
  <si>
    <t>Aylsham</t>
  </si>
  <si>
    <t>Blofield with South Walsham</t>
  </si>
  <si>
    <t>Brundall</t>
  </si>
  <si>
    <t>Burlingham</t>
  </si>
  <si>
    <t>Buxton</t>
  </si>
  <si>
    <t>Coltishall</t>
  </si>
  <si>
    <t>Drayton North</t>
  </si>
  <si>
    <t>Drayton South</t>
  </si>
  <si>
    <t>Eynesford</t>
  </si>
  <si>
    <t>Great Witchingham</t>
  </si>
  <si>
    <t>Hellesdon North West</t>
  </si>
  <si>
    <t>Hellesdon South East</t>
  </si>
  <si>
    <t>Hevingham</t>
  </si>
  <si>
    <t>Horsford and Felthorpe</t>
  </si>
  <si>
    <t>Marshes</t>
  </si>
  <si>
    <t>Old Catton and Sprowston West</t>
  </si>
  <si>
    <t>Reepham</t>
  </si>
  <si>
    <t>Spixworth with St Faiths</t>
  </si>
  <si>
    <t>Sprowston Central</t>
  </si>
  <si>
    <t>Sprowston East</t>
  </si>
  <si>
    <t>Taverham North</t>
  </si>
  <si>
    <t>Taverham South</t>
  </si>
  <si>
    <t>Thorpe St Andrew North West</t>
  </si>
  <si>
    <t>Thorpe St Andrew South East</t>
  </si>
  <si>
    <t>Wroxham</t>
  </si>
  <si>
    <t>Bradwell North</t>
  </si>
  <si>
    <t>Bradwell South and Hopton</t>
  </si>
  <si>
    <t>Caister North</t>
  </si>
  <si>
    <t>Caister South</t>
  </si>
  <si>
    <t>Central and Northgate</t>
  </si>
  <si>
    <t>Claydon</t>
  </si>
  <si>
    <t>East Flegg</t>
  </si>
  <si>
    <t>Fleggburgh</t>
  </si>
  <si>
    <t>Gorleston</t>
  </si>
  <si>
    <t>Lothingland</t>
  </si>
  <si>
    <t>Magdalen</t>
  </si>
  <si>
    <t>Southtown and Cobholm</t>
  </si>
  <si>
    <t>West Flegg</t>
  </si>
  <si>
    <t>Yarmouth North</t>
  </si>
  <si>
    <t>Airfield</t>
  </si>
  <si>
    <t>Brancaster</t>
  </si>
  <si>
    <t>Burnham</t>
  </si>
  <si>
    <t>Clenchwarton</t>
  </si>
  <si>
    <t>Dersingham</t>
  </si>
  <si>
    <t>Docking</t>
  </si>
  <si>
    <t>Downham Old Town</t>
  </si>
  <si>
    <t>East Downham</t>
  </si>
  <si>
    <t>Emneth with Outwell</t>
  </si>
  <si>
    <t>Fairstead</t>
  </si>
  <si>
    <t>Gayton</t>
  </si>
  <si>
    <t>Gaywood Chase</t>
  </si>
  <si>
    <t>Gaywood North Bank</t>
  </si>
  <si>
    <t>Grimston</t>
  </si>
  <si>
    <t>Heacham</t>
  </si>
  <si>
    <t>Hilgay with Denver</t>
  </si>
  <si>
    <t>Hunstanton</t>
  </si>
  <si>
    <t>Mershe Lande</t>
  </si>
  <si>
    <t>North Downham</t>
  </si>
  <si>
    <t>North Lynn</t>
  </si>
  <si>
    <t>North Wootton</t>
  </si>
  <si>
    <t>Old Gaywood</t>
  </si>
  <si>
    <t>Rudham</t>
  </si>
  <si>
    <t>St Lawrence</t>
  </si>
  <si>
    <t>St Margarets with St Nicholas</t>
  </si>
  <si>
    <t>Snettisham</t>
  </si>
  <si>
    <t>South and West Lynn</t>
  </si>
  <si>
    <t>South Downham</t>
  </si>
  <si>
    <t>South Wootton</t>
  </si>
  <si>
    <t>Spellowfields</t>
  </si>
  <si>
    <t>Springwood</t>
  </si>
  <si>
    <t>Upwell and Delph</t>
  </si>
  <si>
    <t>Valley Hill</t>
  </si>
  <si>
    <t>West Winch</t>
  </si>
  <si>
    <t>Wiggenhall</t>
  </si>
  <si>
    <t>Wimbotsham with Fincham</t>
  </si>
  <si>
    <t>Wissey</t>
  </si>
  <si>
    <t>Astley</t>
  </si>
  <si>
    <t>Briston</t>
  </si>
  <si>
    <t>Corpusty</t>
  </si>
  <si>
    <t>Cromer Town</t>
  </si>
  <si>
    <t>Erpingham</t>
  </si>
  <si>
    <t>Gaunt</t>
  </si>
  <si>
    <t>Glaven Valley</t>
  </si>
  <si>
    <t>Happisburgh</t>
  </si>
  <si>
    <t>High Heath</t>
  </si>
  <si>
    <t>Holt</t>
  </si>
  <si>
    <t>Hoveton</t>
  </si>
  <si>
    <t>Lancaster North</t>
  </si>
  <si>
    <t>Lancaster South</t>
  </si>
  <si>
    <t>Mundesley</t>
  </si>
  <si>
    <t>North Walsham East</t>
  </si>
  <si>
    <t>North Walsham North</t>
  </si>
  <si>
    <t>North Walsham West</t>
  </si>
  <si>
    <t>Poppyland</t>
  </si>
  <si>
    <t>Scottow</t>
  </si>
  <si>
    <t>St Benet</t>
  </si>
  <si>
    <t>Sheringham North</t>
  </si>
  <si>
    <t>Sheringham South</t>
  </si>
  <si>
    <t>Stalham and Sutton</t>
  </si>
  <si>
    <t>Suffield Park</t>
  </si>
  <si>
    <t>The Raynhams</t>
  </si>
  <si>
    <t>The Runtons</t>
  </si>
  <si>
    <t>Walsingham</t>
  </si>
  <si>
    <t>Waterside</t>
  </si>
  <si>
    <t>Waxham</t>
  </si>
  <si>
    <t>Wensum</t>
  </si>
  <si>
    <t>Worstead</t>
  </si>
  <si>
    <t>Bowthorpe</t>
  </si>
  <si>
    <t>Catton Grove</t>
  </si>
  <si>
    <t>Crome</t>
  </si>
  <si>
    <t>Eaton</t>
  </si>
  <si>
    <t>Lakenham</t>
  </si>
  <si>
    <t>Mancroft</t>
  </si>
  <si>
    <t>Mile Cross</t>
  </si>
  <si>
    <t>Sewell</t>
  </si>
  <si>
    <t>Thorpe Hamlet</t>
  </si>
  <si>
    <t>Town Close</t>
  </si>
  <si>
    <t>Beck Vale</t>
  </si>
  <si>
    <t>Bressingham and Burston</t>
  </si>
  <si>
    <t>Brooke</t>
  </si>
  <si>
    <t>Bunwell</t>
  </si>
  <si>
    <t>Chedgrave and Thurton</t>
  </si>
  <si>
    <t>Cringleford</t>
  </si>
  <si>
    <t>Cromwells</t>
  </si>
  <si>
    <t>Dickleburgh</t>
  </si>
  <si>
    <t>Diss</t>
  </si>
  <si>
    <t>Ditchingham and Broome</t>
  </si>
  <si>
    <t>Earsham</t>
  </si>
  <si>
    <t>Forncett</t>
  </si>
  <si>
    <t>Gillingham</t>
  </si>
  <si>
    <t>Harleston</t>
  </si>
  <si>
    <t>Hempnall</t>
  </si>
  <si>
    <t>Hethersett</t>
  </si>
  <si>
    <t>Hingham and Deopham</t>
  </si>
  <si>
    <t>Mulbarton</t>
  </si>
  <si>
    <t>New Costessey</t>
  </si>
  <si>
    <t>Newton Flotman</t>
  </si>
  <si>
    <t>Northfields</t>
  </si>
  <si>
    <t>Old Costessey</t>
  </si>
  <si>
    <t>Poringland with the Framinghams</t>
  </si>
  <si>
    <t>Rockland</t>
  </si>
  <si>
    <t>Rustens</t>
  </si>
  <si>
    <t>Scole</t>
  </si>
  <si>
    <t>Stoke Holy Cross</t>
  </si>
  <si>
    <t>Tasburgh</t>
  </si>
  <si>
    <t>Thurlton</t>
  </si>
  <si>
    <t>Wicklewood</t>
  </si>
  <si>
    <t>Bury St Edmunds CC</t>
  </si>
  <si>
    <t>Central Suffolk and North Ipswich CC</t>
  </si>
  <si>
    <t>Ipswich BC</t>
  </si>
  <si>
    <t>South Suffolk CC</t>
  </si>
  <si>
    <t>Suffolk Coastal CC</t>
  </si>
  <si>
    <t>Waveney CC</t>
  </si>
  <si>
    <t>West Suffolk CC</t>
  </si>
  <si>
    <t>Berners</t>
  </si>
  <si>
    <t>Boxford</t>
  </si>
  <si>
    <t>Brett Vale</t>
  </si>
  <si>
    <t>Brook</t>
  </si>
  <si>
    <t>Bures St Mary</t>
  </si>
  <si>
    <t>Chadacre</t>
  </si>
  <si>
    <t>Dodnash</t>
  </si>
  <si>
    <t>Glemsford and Stanstead</t>
  </si>
  <si>
    <t>Great Cornard North</t>
  </si>
  <si>
    <t>Great Cornard South</t>
  </si>
  <si>
    <t>Hadleigh North</t>
  </si>
  <si>
    <t>Hadleigh South</t>
  </si>
  <si>
    <t>Lavenham</t>
  </si>
  <si>
    <t>Leavenheath</t>
  </si>
  <si>
    <t>Long Melford</t>
  </si>
  <si>
    <t>Lower Brett</t>
  </si>
  <si>
    <t>Mid Samford</t>
  </si>
  <si>
    <t>Nayland</t>
  </si>
  <si>
    <t>North Cosford</t>
  </si>
  <si>
    <t>Pinewood</t>
  </si>
  <si>
    <t>South Cosford</t>
  </si>
  <si>
    <t>Sudbury East</t>
  </si>
  <si>
    <t>Sudbury North</t>
  </si>
  <si>
    <t>Sudbury South</t>
  </si>
  <si>
    <t>Waldingfield</t>
  </si>
  <si>
    <t>Brandon East</t>
  </si>
  <si>
    <t>Brandon West</t>
  </si>
  <si>
    <t>Eriswell and The Rows</t>
  </si>
  <si>
    <t>Exning</t>
  </si>
  <si>
    <t>Great Heath</t>
  </si>
  <si>
    <t>Iceni</t>
  </si>
  <si>
    <t>Lakenheath</t>
  </si>
  <si>
    <t>Red Lodge</t>
  </si>
  <si>
    <t>Severals</t>
  </si>
  <si>
    <t>Bixley</t>
  </si>
  <si>
    <t>Castle Hill</t>
  </si>
  <si>
    <t>Gainsborough</t>
  </si>
  <si>
    <t>Gipping</t>
  </si>
  <si>
    <t>Holywells</t>
  </si>
  <si>
    <t>Priory Heath</t>
  </si>
  <si>
    <t>Rushmere</t>
  </si>
  <si>
    <t>Sprites</t>
  </si>
  <si>
    <t>Stoke Park</t>
  </si>
  <si>
    <t>Bacton and Old Newton</t>
  </si>
  <si>
    <t>Badwell Ash</t>
  </si>
  <si>
    <t>Barking and Somersham</t>
  </si>
  <si>
    <t>Bramford and Blakenham</t>
  </si>
  <si>
    <t>Claydon and Barham</t>
  </si>
  <si>
    <t>Debenham</t>
  </si>
  <si>
    <t>Elmswell and Norton</t>
  </si>
  <si>
    <t>Eye</t>
  </si>
  <si>
    <t>Fressingfield</t>
  </si>
  <si>
    <t>Gislingham</t>
  </si>
  <si>
    <t>Haughley and Wetherden</t>
  </si>
  <si>
    <t>Helmingham and Coddenham</t>
  </si>
  <si>
    <t>Hoxne</t>
  </si>
  <si>
    <t>Mendlesham</t>
  </si>
  <si>
    <t>Needham Market</t>
  </si>
  <si>
    <t>Onehouse</t>
  </si>
  <si>
    <t>Palgrave</t>
  </si>
  <si>
    <t>Rattlesden</t>
  </si>
  <si>
    <t>Rickinghall and Walsham</t>
  </si>
  <si>
    <t>Ringshall</t>
  </si>
  <si>
    <t>Stowmarket Central</t>
  </si>
  <si>
    <t>Stowmarket North</t>
  </si>
  <si>
    <t>Stowmarket South</t>
  </si>
  <si>
    <t>Stowupland</t>
  </si>
  <si>
    <t>Stradbroke and Laxfield</t>
  </si>
  <si>
    <t>The Stonhams</t>
  </si>
  <si>
    <t>Thurston and Hessett</t>
  </si>
  <si>
    <t>Wetheringsett</t>
  </si>
  <si>
    <t>Woolpit</t>
  </si>
  <si>
    <t>Worlingworth</t>
  </si>
  <si>
    <t>Abbeygate</t>
  </si>
  <si>
    <t>Bardwell</t>
  </si>
  <si>
    <t>Barningham</t>
  </si>
  <si>
    <t>Barrow</t>
  </si>
  <si>
    <t>Chedburgh</t>
  </si>
  <si>
    <t>Clare</t>
  </si>
  <si>
    <t>Eastgate</t>
  </si>
  <si>
    <t>Fornham</t>
  </si>
  <si>
    <t>Great Barton</t>
  </si>
  <si>
    <t>Haverhill East</t>
  </si>
  <si>
    <t>Haverhill North</t>
  </si>
  <si>
    <t>Haverhill South</t>
  </si>
  <si>
    <t>Haverhill West</t>
  </si>
  <si>
    <t>Horringer and Whelnetham</t>
  </si>
  <si>
    <t>Hundon</t>
  </si>
  <si>
    <t>Ixworth</t>
  </si>
  <si>
    <t>Kedington</t>
  </si>
  <si>
    <t>Minden</t>
  </si>
  <si>
    <t>Moreton Hall</t>
  </si>
  <si>
    <t>Pakenham</t>
  </si>
  <si>
    <t>Risby</t>
  </si>
  <si>
    <t>Risbygate</t>
  </si>
  <si>
    <t>Rougham</t>
  </si>
  <si>
    <t>St Olaves</t>
  </si>
  <si>
    <t>Wickhambrook</t>
  </si>
  <si>
    <t>Withersfield</t>
  </si>
  <si>
    <t>Aldeburgh</t>
  </si>
  <si>
    <t>Deben</t>
  </si>
  <si>
    <t>Felixstowe East</t>
  </si>
  <si>
    <t>Felixstowe North</t>
  </si>
  <si>
    <t>Felixstowe South</t>
  </si>
  <si>
    <t>Felixstowe West</t>
  </si>
  <si>
    <t>Framlingham</t>
  </si>
  <si>
    <t>Fynn Valley</t>
  </si>
  <si>
    <t>Grundisburgh</t>
  </si>
  <si>
    <t>Hacheston</t>
  </si>
  <si>
    <t>Kesgrave East</t>
  </si>
  <si>
    <t>Kesgrave West</t>
  </si>
  <si>
    <t>Kirton</t>
  </si>
  <si>
    <t>Leiston</t>
  </si>
  <si>
    <t>Martlesham</t>
  </si>
  <si>
    <t>Melton</t>
  </si>
  <si>
    <t>Nacton &amp; Purdis Farm</t>
  </si>
  <si>
    <t>Orford &amp; Eyke</t>
  </si>
  <si>
    <t>Peasenhall &amp; Yoxford</t>
  </si>
  <si>
    <t>Rendlesham</t>
  </si>
  <si>
    <t>Saxmundham</t>
  </si>
  <si>
    <t>The Trimleys</t>
  </si>
  <si>
    <t>Wenhaston &amp; Westleton</t>
  </si>
  <si>
    <t>Wickham Market</t>
  </si>
  <si>
    <t>Woodbridge</t>
  </si>
  <si>
    <t>Beccles North</t>
  </si>
  <si>
    <t>Beccles South</t>
  </si>
  <si>
    <t>Blything</t>
  </si>
  <si>
    <t>Bungay</t>
  </si>
  <si>
    <t>Carlton Colville</t>
  </si>
  <si>
    <t>Gunton and Corton</t>
  </si>
  <si>
    <t>Halesworth</t>
  </si>
  <si>
    <t>Harbour</t>
  </si>
  <si>
    <t>Kessingland</t>
  </si>
  <si>
    <t>Kirkley</t>
  </si>
  <si>
    <t>Normanston</t>
  </si>
  <si>
    <t>Oulton</t>
  </si>
  <si>
    <t>Oulton Broad</t>
  </si>
  <si>
    <t>Pakefield</t>
  </si>
  <si>
    <t>Southwold and Reydon</t>
  </si>
  <si>
    <t>Wainford</t>
  </si>
  <si>
    <t>Worlingham</t>
  </si>
  <si>
    <t>Wrentham</t>
  </si>
  <si>
    <t>Luton North and Houghton BC</t>
  </si>
  <si>
    <t>Harwich and Clacton CC</t>
  </si>
  <si>
    <t>North East Essex CC</t>
  </si>
  <si>
    <t>Rayleigh Woodham Ferrers CC</t>
  </si>
  <si>
    <t>Eden</t>
  </si>
  <si>
    <t>Knowsley</t>
  </si>
  <si>
    <t>City of Chester CC</t>
  </si>
  <si>
    <t>Congleton CC</t>
  </si>
  <si>
    <t>Crewe and Nantwich CC</t>
  </si>
  <si>
    <t>Eddisbury CC</t>
  </si>
  <si>
    <t>Ellesmere Port and Neston CC</t>
  </si>
  <si>
    <t>Halton CC</t>
  </si>
  <si>
    <t>Macclesfield CC</t>
  </si>
  <si>
    <t>Tatton CC</t>
  </si>
  <si>
    <t>Warrington North BC</t>
  </si>
  <si>
    <t>Warrington South BC</t>
  </si>
  <si>
    <t>Weaver Vale CC</t>
  </si>
  <si>
    <t>Alderley Edge</t>
  </si>
  <si>
    <t>Alsager</t>
  </si>
  <si>
    <t>Audlem</t>
  </si>
  <si>
    <t>Bollington</t>
  </si>
  <si>
    <t>Brereton Rural</t>
  </si>
  <si>
    <t>Broken Cross and Upton</t>
  </si>
  <si>
    <t>Bunbury</t>
  </si>
  <si>
    <t>Chelford</t>
  </si>
  <si>
    <t>Congleton East</t>
  </si>
  <si>
    <t>Congleton West</t>
  </si>
  <si>
    <t>Crewe Central</t>
  </si>
  <si>
    <t>Crewe East</t>
  </si>
  <si>
    <t>Crewe North</t>
  </si>
  <si>
    <t>Crewe St Barnabas</t>
  </si>
  <si>
    <t>Crewe South</t>
  </si>
  <si>
    <t>Crewe West</t>
  </si>
  <si>
    <t>Disley</t>
  </si>
  <si>
    <t>Gawsworth</t>
  </si>
  <si>
    <t>Handforth</t>
  </si>
  <si>
    <t>Haslington</t>
  </si>
  <si>
    <t>High Legh</t>
  </si>
  <si>
    <t>Knutsford</t>
  </si>
  <si>
    <t>Leighton</t>
  </si>
  <si>
    <t>Macclesfield Central</t>
  </si>
  <si>
    <t>Macclesfield East</t>
  </si>
  <si>
    <t>Macclesfield Hurdsfield</t>
  </si>
  <si>
    <t>Macclesfield South</t>
  </si>
  <si>
    <t>Macclesfield Tytherington</t>
  </si>
  <si>
    <t>Macclesfield West and Ivy</t>
  </si>
  <si>
    <t>Middlewich</t>
  </si>
  <si>
    <t>Mobberley</t>
  </si>
  <si>
    <t>Nantwich North and West</t>
  </si>
  <si>
    <t>Nantwich South and Stapeley</t>
  </si>
  <si>
    <t>Odd Rode</t>
  </si>
  <si>
    <t>Poynton East and Pott Shrigley</t>
  </si>
  <si>
    <t>Poynton West and Adlington</t>
  </si>
  <si>
    <t>Sandbach Elworth</t>
  </si>
  <si>
    <t>Sandbach Ettiley Heath and Wheelock</t>
  </si>
  <si>
    <t>Sandbach Heath and East</t>
  </si>
  <si>
    <t>Sandbach Town</t>
  </si>
  <si>
    <t>Shavington</t>
  </si>
  <si>
    <t>Willaston and Rope</t>
  </si>
  <si>
    <t>Wilmslow Dean Row</t>
  </si>
  <si>
    <t>Wilmslow East</t>
  </si>
  <si>
    <t>Wilmslow Lacey Green</t>
  </si>
  <si>
    <t>Wilmslow West and Chorley</t>
  </si>
  <si>
    <t>Wistaston</t>
  </si>
  <si>
    <t>Wrenbury</t>
  </si>
  <si>
    <t>Wybunbury</t>
  </si>
  <si>
    <t>Blacon</t>
  </si>
  <si>
    <t>Chester City</t>
  </si>
  <si>
    <t>Chester Villages</t>
  </si>
  <si>
    <t>Davenham and Moulton</t>
  </si>
  <si>
    <t>Dodleston and Huntington</t>
  </si>
  <si>
    <t>Ellesmere Port Town</t>
  </si>
  <si>
    <t>Elton</t>
  </si>
  <si>
    <t>Farndon</t>
  </si>
  <si>
    <t>Frodsham</t>
  </si>
  <si>
    <t>Garden Quarter</t>
  </si>
  <si>
    <t>Gowy</t>
  </si>
  <si>
    <t>Great Boughton</t>
  </si>
  <si>
    <t>Handbridge Park</t>
  </si>
  <si>
    <t>Hartford and Greenbank</t>
  </si>
  <si>
    <t>Helsby</t>
  </si>
  <si>
    <t>Hoole</t>
  </si>
  <si>
    <t>Lache</t>
  </si>
  <si>
    <t>Ledsham and Manor</t>
  </si>
  <si>
    <t>Little Neston and Burton</t>
  </si>
  <si>
    <t>Malpas</t>
  </si>
  <si>
    <t>Marbury</t>
  </si>
  <si>
    <t>Neston</t>
  </si>
  <si>
    <t>Netherpool</t>
  </si>
  <si>
    <t>Parkgate</t>
  </si>
  <si>
    <t>Rossmore</t>
  </si>
  <si>
    <t>Saughall and Mollington</t>
  </si>
  <si>
    <t>Shakerley</t>
  </si>
  <si>
    <t>Strawberry</t>
  </si>
  <si>
    <t>Tarporley</t>
  </si>
  <si>
    <t>Tarvin and Kelsall</t>
  </si>
  <si>
    <t>Tattenhall</t>
  </si>
  <si>
    <t>Weaver and Cuddington</t>
  </si>
  <si>
    <t>Whitby</t>
  </si>
  <si>
    <t>Willaston and Thornton</t>
  </si>
  <si>
    <t>Winnington and Castle</t>
  </si>
  <si>
    <t>Winsford Over and Verdin</t>
  </si>
  <si>
    <t>Winsford Swanlow and Dene</t>
  </si>
  <si>
    <t>Winsford Wharton</t>
  </si>
  <si>
    <t>Witton and Rudheath</t>
  </si>
  <si>
    <t>Beechwood</t>
  </si>
  <si>
    <t>Birchfield</t>
  </si>
  <si>
    <t>Halton Castle</t>
  </si>
  <si>
    <t>Daresbury</t>
  </si>
  <si>
    <t>Farnworth</t>
  </si>
  <si>
    <t>Halton Brook</t>
  </si>
  <si>
    <t>Halton Lea</t>
  </si>
  <si>
    <t>Halton View</t>
  </si>
  <si>
    <t>Hough Green</t>
  </si>
  <si>
    <t>Mersey</t>
  </si>
  <si>
    <t>Bewsey and Whitecross</t>
  </si>
  <si>
    <t>Burtonwood and Winwick</t>
  </si>
  <si>
    <t>Culcheth, Glazebury and Croft</t>
  </si>
  <si>
    <t>Fairfield and Howley</t>
  </si>
  <si>
    <t>Grappenhall and Thelwall</t>
  </si>
  <si>
    <t>Great Sankey North</t>
  </si>
  <si>
    <t>Great Sankey South</t>
  </si>
  <si>
    <t>Hatton, Stretton and Walton</t>
  </si>
  <si>
    <t>Latchford East</t>
  </si>
  <si>
    <t>Latchford West</t>
  </si>
  <si>
    <t>Lymm</t>
  </si>
  <si>
    <t>Orford</t>
  </si>
  <si>
    <t>Penketh and Cuerdley</t>
  </si>
  <si>
    <t>Poplars and Hulme</t>
  </si>
  <si>
    <t>Poulton North</t>
  </si>
  <si>
    <t>Poulton South</t>
  </si>
  <si>
    <t>Rixton and Woolston</t>
  </si>
  <si>
    <t>Stockton Heath</t>
  </si>
  <si>
    <t>Whittle Hall</t>
  </si>
  <si>
    <t>Barrow and Furness CC</t>
  </si>
  <si>
    <t>Copeland CC</t>
  </si>
  <si>
    <t>Penrith and The Border CC</t>
  </si>
  <si>
    <t>Westmorland and Lonsdale CC</t>
  </si>
  <si>
    <t>Workington CC</t>
  </si>
  <si>
    <t>Aspatria</t>
  </si>
  <si>
    <t>Boltons</t>
  </si>
  <si>
    <t>Broughton St Bridget's</t>
  </si>
  <si>
    <t>Crummock</t>
  </si>
  <si>
    <t>Ellen</t>
  </si>
  <si>
    <t>Ellenborough</t>
  </si>
  <si>
    <t>Ewanrigg</t>
  </si>
  <si>
    <t>Flimby</t>
  </si>
  <si>
    <t>Harrington</t>
  </si>
  <si>
    <t>Holme</t>
  </si>
  <si>
    <t>Keswick</t>
  </si>
  <si>
    <t>Marsh</t>
  </si>
  <si>
    <t>Moorclose</t>
  </si>
  <si>
    <t>Moss Bay</t>
  </si>
  <si>
    <t>Netherhall</t>
  </si>
  <si>
    <t>Silloth</t>
  </si>
  <si>
    <t>Solway</t>
  </si>
  <si>
    <t>Stainburn</t>
  </si>
  <si>
    <t>Wampool</t>
  </si>
  <si>
    <t>Warnell</t>
  </si>
  <si>
    <t>Waver</t>
  </si>
  <si>
    <t>Wharrels</t>
  </si>
  <si>
    <t>Wigton</t>
  </si>
  <si>
    <t>Barrow Island</t>
  </si>
  <si>
    <t>Dalton North</t>
  </si>
  <si>
    <t>Dalton South</t>
  </si>
  <si>
    <t>Hawcoat</t>
  </si>
  <si>
    <t>Hindpool</t>
  </si>
  <si>
    <t>Newbarns</t>
  </si>
  <si>
    <t>Ormsgill</t>
  </si>
  <si>
    <t>Risedale</t>
  </si>
  <si>
    <t>Roosecote</t>
  </si>
  <si>
    <t>Walney North</t>
  </si>
  <si>
    <t>Walney South</t>
  </si>
  <si>
    <t>Belah</t>
  </si>
  <si>
    <t>Carlisle BC</t>
  </si>
  <si>
    <t>Botcherby</t>
  </si>
  <si>
    <t>Burgh</t>
  </si>
  <si>
    <t>Currock</t>
  </si>
  <si>
    <t>Denton Holme</t>
  </si>
  <si>
    <t>Great Corby and Geltsdale</t>
  </si>
  <si>
    <t>Harraby</t>
  </si>
  <si>
    <t>Hayton</t>
  </si>
  <si>
    <t>Irthing</t>
  </si>
  <si>
    <t>Longtown &amp; Rockcliffe</t>
  </si>
  <si>
    <t>Lyne</t>
  </si>
  <si>
    <t>St Aidans</t>
  </si>
  <si>
    <t>Stanwix Rural</t>
  </si>
  <si>
    <t>Stanwix Urban</t>
  </si>
  <si>
    <t>Upperby</t>
  </si>
  <si>
    <t>Wetheral</t>
  </si>
  <si>
    <t>Yewdale</t>
  </si>
  <si>
    <t>Arlecdon</t>
  </si>
  <si>
    <t>Beckermet</t>
  </si>
  <si>
    <t>Bootle</t>
  </si>
  <si>
    <t>Bransty</t>
  </si>
  <si>
    <t>Cleator Moor North</t>
  </si>
  <si>
    <t>Cleator Moor South</t>
  </si>
  <si>
    <t>Distington</t>
  </si>
  <si>
    <t>Egremont North</t>
  </si>
  <si>
    <t>Egremont South</t>
  </si>
  <si>
    <t>Ennerdale</t>
  </si>
  <si>
    <t>Frizington</t>
  </si>
  <si>
    <t>Gosforth</t>
  </si>
  <si>
    <t>Haverigg</t>
  </si>
  <si>
    <t>Hensingham</t>
  </si>
  <si>
    <t>Hillcrest</t>
  </si>
  <si>
    <t>Holborn Hill</t>
  </si>
  <si>
    <t>Kells</t>
  </si>
  <si>
    <t>Millom Without</t>
  </si>
  <si>
    <t>Mirehouse</t>
  </si>
  <si>
    <t>Moresby</t>
  </si>
  <si>
    <t>St Bees</t>
  </si>
  <si>
    <t>Sandwith</t>
  </si>
  <si>
    <t>Seascale</t>
  </si>
  <si>
    <t>Alston Moor</t>
  </si>
  <si>
    <t>Appleby (Appleby)</t>
  </si>
  <si>
    <t>Appleby (Bongate)</t>
  </si>
  <si>
    <t>Askham</t>
  </si>
  <si>
    <t>Brough</t>
  </si>
  <si>
    <t>Crosby Ravensworth</t>
  </si>
  <si>
    <t>Dacre</t>
  </si>
  <si>
    <t>Eamont</t>
  </si>
  <si>
    <t>Greystoke</t>
  </si>
  <si>
    <t>Hartside</t>
  </si>
  <si>
    <t>Hesket</t>
  </si>
  <si>
    <t>Kirkby Stephen</t>
  </si>
  <si>
    <t>Kirkby Thore</t>
  </si>
  <si>
    <t>Kirkoswald</t>
  </si>
  <si>
    <t>Langwathby</t>
  </si>
  <si>
    <t>Lazonby</t>
  </si>
  <si>
    <t>Long Marton</t>
  </si>
  <si>
    <t>Morland</t>
  </si>
  <si>
    <t>Orton with Tebay</t>
  </si>
  <si>
    <t>Penrith Carleton</t>
  </si>
  <si>
    <t>Penrith East</t>
  </si>
  <si>
    <t>Penrith North</t>
  </si>
  <si>
    <t>Penrith Pategill</t>
  </si>
  <si>
    <t>Penrith South</t>
  </si>
  <si>
    <t>Penrith West</t>
  </si>
  <si>
    <t>Ravenstonedale</t>
  </si>
  <si>
    <t>Shap</t>
  </si>
  <si>
    <t>Ullswater</t>
  </si>
  <si>
    <t>Warcop</t>
  </si>
  <si>
    <t>Ambleside and Grasmere</t>
  </si>
  <si>
    <t>Arnside and Beetham</t>
  </si>
  <si>
    <t>Burneside</t>
  </si>
  <si>
    <t>Burton and Holme</t>
  </si>
  <si>
    <t>Cartmel and Grange West</t>
  </si>
  <si>
    <t>Coniston and Crake Valley</t>
  </si>
  <si>
    <t>Crooklands</t>
  </si>
  <si>
    <t>Grange North</t>
  </si>
  <si>
    <t>Grange South</t>
  </si>
  <si>
    <t>Hawkshead</t>
  </si>
  <si>
    <t>Holker</t>
  </si>
  <si>
    <t>Kendal Castle</t>
  </si>
  <si>
    <t>Kendal Far Cross</t>
  </si>
  <si>
    <t>Kendal Fell</t>
  </si>
  <si>
    <t>Kendal Heron Hill</t>
  </si>
  <si>
    <t>Kendal Highgate</t>
  </si>
  <si>
    <t>Kendal Kirkland</t>
  </si>
  <si>
    <t>Kendal Mintsfeet</t>
  </si>
  <si>
    <t>Kendal Nether</t>
  </si>
  <si>
    <t>Kendal Oxenholme and Natland</t>
  </si>
  <si>
    <t>Kendal Parks</t>
  </si>
  <si>
    <t>Kendal Romney</t>
  </si>
  <si>
    <t>Kendal Stonecross</t>
  </si>
  <si>
    <t>Kendal Strickland</t>
  </si>
  <si>
    <t>Kendal Underley</t>
  </si>
  <si>
    <t>Levens</t>
  </si>
  <si>
    <t>Low Furness</t>
  </si>
  <si>
    <t>Lyth Valley</t>
  </si>
  <si>
    <t>Mid Furness</t>
  </si>
  <si>
    <t>Milnthorpe</t>
  </si>
  <si>
    <t>Sedbergh and Kirkby Lonsdale</t>
  </si>
  <si>
    <t>Staveley-in-Cartmel</t>
  </si>
  <si>
    <t>Staveley-in-Westmorland</t>
  </si>
  <si>
    <t>Ulverston Central</t>
  </si>
  <si>
    <t>Ulverston East</t>
  </si>
  <si>
    <t>Ulverston North</t>
  </si>
  <si>
    <t>Ulverston South</t>
  </si>
  <si>
    <t>Ulverston Town</t>
  </si>
  <si>
    <t>Ulverston West</t>
  </si>
  <si>
    <t>Whinfell</t>
  </si>
  <si>
    <t>Windermere Applethwaite and Troutbeck</t>
  </si>
  <si>
    <t>Windermere Bowness North</t>
  </si>
  <si>
    <t>Windermere Bowness South</t>
  </si>
  <si>
    <t>Windermere Town</t>
  </si>
  <si>
    <t>Altrincham and Sale West BC</t>
  </si>
  <si>
    <t>Ashton-under-Lyne BC</t>
  </si>
  <si>
    <t>Blackley and Broughton BC</t>
  </si>
  <si>
    <t>Bolton North East BC</t>
  </si>
  <si>
    <t>Bolton South East BC</t>
  </si>
  <si>
    <t>Bolton West CC</t>
  </si>
  <si>
    <t>Bury North BC</t>
  </si>
  <si>
    <t>Bury South BC</t>
  </si>
  <si>
    <t>Cheadle BC</t>
  </si>
  <si>
    <t>Denton and Reddish BC</t>
  </si>
  <si>
    <t>Hazel Grove CC</t>
  </si>
  <si>
    <t>Heywood and Middleton CC</t>
  </si>
  <si>
    <t>Leigh CC</t>
  </si>
  <si>
    <t>Makerfield CC</t>
  </si>
  <si>
    <t>Manchester Central BC</t>
  </si>
  <si>
    <t>Manchester, Gorton BC</t>
  </si>
  <si>
    <t>Manchester, Withington BC</t>
  </si>
  <si>
    <t>Oldham East and Saddleworth CC</t>
  </si>
  <si>
    <t>Oldham West and Royton BC</t>
  </si>
  <si>
    <t>Rochdale CC</t>
  </si>
  <si>
    <t>Salford and Eccles BC</t>
  </si>
  <si>
    <t>Stalybridge and Hyde CC</t>
  </si>
  <si>
    <t>Stockport BC</t>
  </si>
  <si>
    <t>Stretford and Urmston BC</t>
  </si>
  <si>
    <t>Wigan CC</t>
  </si>
  <si>
    <t>Worsley and Eccles South CC</t>
  </si>
  <si>
    <t>Wythenshawe and Sale East BC</t>
  </si>
  <si>
    <t>Astley Bridge</t>
  </si>
  <si>
    <t>Bradshaw</t>
  </si>
  <si>
    <t>Breightmet</t>
  </si>
  <si>
    <t>Bromley Cross</t>
  </si>
  <si>
    <t>Crompton</t>
  </si>
  <si>
    <t>Great Lever</t>
  </si>
  <si>
    <t>Halliwell</t>
  </si>
  <si>
    <t>Harper Green</t>
  </si>
  <si>
    <t>Heaton and Lostock</t>
  </si>
  <si>
    <t>Horwich and Blackrod</t>
  </si>
  <si>
    <t>Horwich North East</t>
  </si>
  <si>
    <t>Hulton</t>
  </si>
  <si>
    <t>Kearsley</t>
  </si>
  <si>
    <t>Little Lever and Darcy Lever</t>
  </si>
  <si>
    <t>Rumworth</t>
  </si>
  <si>
    <t>Smithills</t>
  </si>
  <si>
    <t>Tonge with the Haulgh</t>
  </si>
  <si>
    <t>Westhoughton North and Chew Moor</t>
  </si>
  <si>
    <t>Westhoughton South</t>
  </si>
  <si>
    <t>Besses</t>
  </si>
  <si>
    <t>Holyrood</t>
  </si>
  <si>
    <t>Moorside</t>
  </si>
  <si>
    <t>North Manor</t>
  </si>
  <si>
    <t>Pilkington Park</t>
  </si>
  <si>
    <t>Radcliffe East</t>
  </si>
  <si>
    <t>Radcliffe North</t>
  </si>
  <si>
    <t>Radcliffe West</t>
  </si>
  <si>
    <t>Ramsbottom</t>
  </si>
  <si>
    <t>Redvales</t>
  </si>
  <si>
    <t>Tottington</t>
  </si>
  <si>
    <t>Unsworth</t>
  </si>
  <si>
    <t>Ancoats and Clayton</t>
  </si>
  <si>
    <t>Ardwick</t>
  </si>
  <si>
    <t>Baguley</t>
  </si>
  <si>
    <t>Bradford</t>
  </si>
  <si>
    <t>Burnage</t>
  </si>
  <si>
    <t>Charlestown</t>
  </si>
  <si>
    <t>Cheetham</t>
  </si>
  <si>
    <t>Chorlton</t>
  </si>
  <si>
    <t>Chorlton Park</t>
  </si>
  <si>
    <t>City Centre</t>
  </si>
  <si>
    <t>Crumpsall</t>
  </si>
  <si>
    <t>Didsbury East</t>
  </si>
  <si>
    <t>Didsbury West</t>
  </si>
  <si>
    <t>Fallowfield</t>
  </si>
  <si>
    <t>Gorton North</t>
  </si>
  <si>
    <t>Gorton South</t>
  </si>
  <si>
    <t>Harpurhey</t>
  </si>
  <si>
    <t>Higher Blackley</t>
  </si>
  <si>
    <t>Hulme</t>
  </si>
  <si>
    <t>Levenshulme</t>
  </si>
  <si>
    <t>Longsight</t>
  </si>
  <si>
    <t>Miles Platting and Newton Heath</t>
  </si>
  <si>
    <t>Moss Side</t>
  </si>
  <si>
    <t>Moston</t>
  </si>
  <si>
    <t>Northenden</t>
  </si>
  <si>
    <t>Old Moat</t>
  </si>
  <si>
    <t>Rusholme</t>
  </si>
  <si>
    <t>Sharston</t>
  </si>
  <si>
    <t>Whalley Range</t>
  </si>
  <si>
    <t>Withington</t>
  </si>
  <si>
    <t>Woodhouse Park</t>
  </si>
  <si>
    <t>Chadderton Central</t>
  </si>
  <si>
    <t>Chadderton North</t>
  </si>
  <si>
    <t>Chadderton South</t>
  </si>
  <si>
    <t>Coldhurst</t>
  </si>
  <si>
    <t>Failsworth East</t>
  </si>
  <si>
    <t>Failsworth West</t>
  </si>
  <si>
    <t>Hollinwood</t>
  </si>
  <si>
    <t>Medlock Vale</t>
  </si>
  <si>
    <t>Royton North</t>
  </si>
  <si>
    <t>Royton South</t>
  </si>
  <si>
    <t>Saddleworth North</t>
  </si>
  <si>
    <t>Saddleworth South</t>
  </si>
  <si>
    <t>Saddleworth West and Lees</t>
  </si>
  <si>
    <t>Waterhead</t>
  </si>
  <si>
    <t>Werneth</t>
  </si>
  <si>
    <t>Balderstone and Kirkholt</t>
  </si>
  <si>
    <t>Bamford</t>
  </si>
  <si>
    <t>Castleton</t>
  </si>
  <si>
    <t>Central Rochdale</t>
  </si>
  <si>
    <t>East Middleton</t>
  </si>
  <si>
    <t>Healey</t>
  </si>
  <si>
    <t>Hopwood Hall</t>
  </si>
  <si>
    <t>Littleborough Lakeside</t>
  </si>
  <si>
    <t>Milkstone and Deeplish</t>
  </si>
  <si>
    <t>Milnrow and Newhey</t>
  </si>
  <si>
    <t>North Heywood</t>
  </si>
  <si>
    <t>North Middleton</t>
  </si>
  <si>
    <t>Smallbridge and Firgrove</t>
  </si>
  <si>
    <t>South Middleton</t>
  </si>
  <si>
    <t>Spotland and Falinge</t>
  </si>
  <si>
    <t>Wardle and West Littleborough</t>
  </si>
  <si>
    <t>West Heywood</t>
  </si>
  <si>
    <t>West Middleton</t>
  </si>
  <si>
    <t>Boothstown and Ellenbrook</t>
  </si>
  <si>
    <t>Cadishead</t>
  </si>
  <si>
    <t>Claremont</t>
  </si>
  <si>
    <t>Eccles</t>
  </si>
  <si>
    <t>Irlam</t>
  </si>
  <si>
    <t>Irwell Riverside</t>
  </si>
  <si>
    <t>Kersal</t>
  </si>
  <si>
    <t>Langworthy</t>
  </si>
  <si>
    <t>Little Hulton</t>
  </si>
  <si>
    <t>Ordsall</t>
  </si>
  <si>
    <t>Pendlebury</t>
  </si>
  <si>
    <t>Swinton North</t>
  </si>
  <si>
    <t>Swinton South</t>
  </si>
  <si>
    <t>Walkden North</t>
  </si>
  <si>
    <t>Walkden South</t>
  </si>
  <si>
    <t>Weaste and Seedley</t>
  </si>
  <si>
    <t>Worsley</t>
  </si>
  <si>
    <t>Bramhall North</t>
  </si>
  <si>
    <t>Bramhall South and Woodford</t>
  </si>
  <si>
    <t>Bredbury and Woodley</t>
  </si>
  <si>
    <t>Bredbury Green and Romiley</t>
  </si>
  <si>
    <t>Brinnington and Central</t>
  </si>
  <si>
    <t>Cheadle and Gatley</t>
  </si>
  <si>
    <t>Cheadle Hulme North</t>
  </si>
  <si>
    <t>Cheadle Hulme South</t>
  </si>
  <si>
    <t>Davenport and Cale Green</t>
  </si>
  <si>
    <t>Edgeley and Cheadle Heath</t>
  </si>
  <si>
    <t>Hazel Grove</t>
  </si>
  <si>
    <t>Heald Green</t>
  </si>
  <si>
    <t>Heatons North</t>
  </si>
  <si>
    <t>Heatons South</t>
  </si>
  <si>
    <t>Marple North</t>
  </si>
  <si>
    <t>Marple South</t>
  </si>
  <si>
    <t>Offerton</t>
  </si>
  <si>
    <t>Reddish North</t>
  </si>
  <si>
    <t>Reddish South</t>
  </si>
  <si>
    <t>Stepping Hill</t>
  </si>
  <si>
    <t>Ashton Hurst</t>
  </si>
  <si>
    <t>Ashton St Michael's</t>
  </si>
  <si>
    <t>Ashton Waterloo</t>
  </si>
  <si>
    <t>Audenshaw</t>
  </si>
  <si>
    <t>Denton North East</t>
  </si>
  <si>
    <t>Denton South</t>
  </si>
  <si>
    <t>Denton West</t>
  </si>
  <si>
    <t>Droylsden East</t>
  </si>
  <si>
    <t>Droylsden West</t>
  </si>
  <si>
    <t>Dukinfield</t>
  </si>
  <si>
    <t>Dukinfield Stalybridge</t>
  </si>
  <si>
    <t>Hyde Godley</t>
  </si>
  <si>
    <t>Hyde Newton</t>
  </si>
  <si>
    <t>Hyde Werneth</t>
  </si>
  <si>
    <t>Longdendale</t>
  </si>
  <si>
    <t>Mossley</t>
  </si>
  <si>
    <t>Stalybridge North</t>
  </si>
  <si>
    <t>Stalybridge South</t>
  </si>
  <si>
    <t>Altrincham</t>
  </si>
  <si>
    <t>Ashton upon Mersey</t>
  </si>
  <si>
    <t>Bowdon</t>
  </si>
  <si>
    <t>Bucklow-St Martins</t>
  </si>
  <si>
    <t>Clifford</t>
  </si>
  <si>
    <t>Davyhulme East</t>
  </si>
  <si>
    <t>Davyhulme West</t>
  </si>
  <si>
    <t>Flixton</t>
  </si>
  <si>
    <t>Hale Barns</t>
  </si>
  <si>
    <t>Hale Central</t>
  </si>
  <si>
    <t>Sale Moor</t>
  </si>
  <si>
    <t>Stretford</t>
  </si>
  <si>
    <t>Timperley</t>
  </si>
  <si>
    <t>Urmston</t>
  </si>
  <si>
    <t>Abram</t>
  </si>
  <si>
    <t>Ashton</t>
  </si>
  <si>
    <t>Aspull New Springs Whelley</t>
  </si>
  <si>
    <t>Astley Mosley Common</t>
  </si>
  <si>
    <t>Atherleigh</t>
  </si>
  <si>
    <t>Atherton</t>
  </si>
  <si>
    <t>Bryn</t>
  </si>
  <si>
    <t>Douglas</t>
  </si>
  <si>
    <t>Golborne and Lowton West</t>
  </si>
  <si>
    <t>Hindley</t>
  </si>
  <si>
    <t>Hindley Green</t>
  </si>
  <si>
    <t>Ince</t>
  </si>
  <si>
    <t>Leigh East</t>
  </si>
  <si>
    <t>Leigh South</t>
  </si>
  <si>
    <t>Leigh West</t>
  </si>
  <si>
    <t>Lowton East</t>
  </si>
  <si>
    <t>Orrell</t>
  </si>
  <si>
    <t>Pemberton</t>
  </si>
  <si>
    <t>Shevington with Lower Ground</t>
  </si>
  <si>
    <t>Standish with Langtree</t>
  </si>
  <si>
    <t>Tyldesley</t>
  </si>
  <si>
    <t>Wigan Central</t>
  </si>
  <si>
    <t>Wigan West</t>
  </si>
  <si>
    <t>Worsley Mesnes</t>
  </si>
  <si>
    <t>Blackburn BC</t>
  </si>
  <si>
    <t>Blackpool North and Cleveleys BC</t>
  </si>
  <si>
    <t>Blackpool South BC</t>
  </si>
  <si>
    <t>Burnley BC</t>
  </si>
  <si>
    <t>Chorley CC</t>
  </si>
  <si>
    <t>Fylde CC</t>
  </si>
  <si>
    <t>Hyndburn BC</t>
  </si>
  <si>
    <t>Lancaster and Fleetwood CC</t>
  </si>
  <si>
    <t>Morecambe and Lunesdale CC</t>
  </si>
  <si>
    <t>Pendle BC</t>
  </si>
  <si>
    <t>Preston BC</t>
  </si>
  <si>
    <t>Ribble Valley CC</t>
  </si>
  <si>
    <t>Rossendale and Darwen BC</t>
  </si>
  <si>
    <t>South Ribble CC</t>
  </si>
  <si>
    <t>West Lancashire CC</t>
  </si>
  <si>
    <t>Wyre and Preston North CC</t>
  </si>
  <si>
    <t>Audley</t>
  </si>
  <si>
    <t>Bastwell</t>
  </si>
  <si>
    <t>Beardwood with Lammack</t>
  </si>
  <si>
    <t>Corporation Park</t>
  </si>
  <si>
    <t>Earcroft</t>
  </si>
  <si>
    <t>East Rural</t>
  </si>
  <si>
    <t>Ewood</t>
  </si>
  <si>
    <t>Higher Croft</t>
  </si>
  <si>
    <t>Little Harwood</t>
  </si>
  <si>
    <t>Livesey with Pleasington</t>
  </si>
  <si>
    <t>Marsh House</t>
  </si>
  <si>
    <t>Meadowhead</t>
  </si>
  <si>
    <t>North Turton with Tockholes</t>
  </si>
  <si>
    <t>Roe Lee</t>
  </si>
  <si>
    <t>Shadsworth with Whitebirk</t>
  </si>
  <si>
    <t>Shear Brow</t>
  </si>
  <si>
    <t>Sudell</t>
  </si>
  <si>
    <t>Sunnyhurst</t>
  </si>
  <si>
    <t>Wensley Fold</t>
  </si>
  <si>
    <t>Whitehall</t>
  </si>
  <si>
    <t>Anchorsholme</t>
  </si>
  <si>
    <t>Bispham</t>
  </si>
  <si>
    <t>Bloomfield</t>
  </si>
  <si>
    <t>Hawes Side</t>
  </si>
  <si>
    <t>Ingthorpe</t>
  </si>
  <si>
    <t>Layton</t>
  </si>
  <si>
    <t>Marton</t>
  </si>
  <si>
    <t>Norbreck</t>
  </si>
  <si>
    <t>Squires Gate</t>
  </si>
  <si>
    <t>Talbot</t>
  </si>
  <si>
    <t>Warbreck</t>
  </si>
  <si>
    <t>Bank Hall</t>
  </si>
  <si>
    <t>Briercliffe</t>
  </si>
  <si>
    <t>Brunshaw</t>
  </si>
  <si>
    <t>Cliviger with Worsthorne</t>
  </si>
  <si>
    <t>Coal Clough with Deerplay</t>
  </si>
  <si>
    <t>Daneshouse with Stoneyholme</t>
  </si>
  <si>
    <t>Gannow</t>
  </si>
  <si>
    <t>Gawthorpe</t>
  </si>
  <si>
    <t>Hapton with Park</t>
  </si>
  <si>
    <t>Lanehead</t>
  </si>
  <si>
    <t>Queensgate</t>
  </si>
  <si>
    <t>Rosegrove with Lowerhouse</t>
  </si>
  <si>
    <t>Rosehill with Burnley Wood</t>
  </si>
  <si>
    <t>Whittlefield with Ightenhill</t>
  </si>
  <si>
    <t>Adlington and Anderton</t>
  </si>
  <si>
    <t>Astley and Buckshaw</t>
  </si>
  <si>
    <t>Brindle and Hoghton</t>
  </si>
  <si>
    <t>Chisnall</t>
  </si>
  <si>
    <t>Chorley East</t>
  </si>
  <si>
    <t>Chorley North East</t>
  </si>
  <si>
    <t>Chorley North West</t>
  </si>
  <si>
    <t>Chorley South East</t>
  </si>
  <si>
    <t>Chorley South West</t>
  </si>
  <si>
    <t>Clayton-le-Woods and Whittle-le-Woods</t>
  </si>
  <si>
    <t>Clayton-le-Woods North</t>
  </si>
  <si>
    <t>Clayton-le-Woods West and Cuerden</t>
  </si>
  <si>
    <t>Coppull</t>
  </si>
  <si>
    <t>Eccleston and Mawdesley</t>
  </si>
  <si>
    <t>Euxton North</t>
  </si>
  <si>
    <t>Euxton South</t>
  </si>
  <si>
    <t>Heath Charnock and Rivington</t>
  </si>
  <si>
    <t>Lostock</t>
  </si>
  <si>
    <t>Pennine</t>
  </si>
  <si>
    <t>Wheelton and Withnell</t>
  </si>
  <si>
    <t>Ansdell</t>
  </si>
  <si>
    <t>Elswick and Little Eccleston</t>
  </si>
  <si>
    <t>Fairhaven</t>
  </si>
  <si>
    <t>Freckleton East</t>
  </si>
  <si>
    <t>Freckleton West</t>
  </si>
  <si>
    <t>Heyhouses</t>
  </si>
  <si>
    <t>Kilnhouse</t>
  </si>
  <si>
    <t>Kirkham North</t>
  </si>
  <si>
    <t>Kirkham South</t>
  </si>
  <si>
    <t>Medlar-with-Wesham</t>
  </si>
  <si>
    <t>Newton and Treales</t>
  </si>
  <si>
    <t>Ribby-with-Wrea</t>
  </si>
  <si>
    <t>Singleton and Greenhalgh</t>
  </si>
  <si>
    <t>Staining and Weeton</t>
  </si>
  <si>
    <t>Warton and Westby</t>
  </si>
  <si>
    <t>Altham</t>
  </si>
  <si>
    <t>Baxenden</t>
  </si>
  <si>
    <t>Clayton-le-Moors</t>
  </si>
  <si>
    <t>Huncoat</t>
  </si>
  <si>
    <t>Immanuel</t>
  </si>
  <si>
    <t>Milnshaw</t>
  </si>
  <si>
    <t>Netherton</t>
  </si>
  <si>
    <t>Overton</t>
  </si>
  <si>
    <t>Peel</t>
  </si>
  <si>
    <t>Rishton</t>
  </si>
  <si>
    <t>St Oswald's</t>
  </si>
  <si>
    <t>Spring Hill</t>
  </si>
  <si>
    <t>Bare</t>
  </si>
  <si>
    <t>Bolton &amp; Slyne</t>
  </si>
  <si>
    <t>Bulk</t>
  </si>
  <si>
    <t>Carnforth &amp; Millhead</t>
  </si>
  <si>
    <t>Ellel</t>
  </si>
  <si>
    <t>Halton-with-Aughton</t>
  </si>
  <si>
    <t>Heysham Central</t>
  </si>
  <si>
    <t>Heysham North</t>
  </si>
  <si>
    <t>Heysham South</t>
  </si>
  <si>
    <t>John O'Gaunt</t>
  </si>
  <si>
    <t>Kellet</t>
  </si>
  <si>
    <t>Lower Lune Valley</t>
  </si>
  <si>
    <t>Poulton</t>
  </si>
  <si>
    <t>Scotforth East</t>
  </si>
  <si>
    <t>Scotforth West</t>
  </si>
  <si>
    <t>Silverdale</t>
  </si>
  <si>
    <t>Skerton East</t>
  </si>
  <si>
    <t>Skerton West</t>
  </si>
  <si>
    <t>Torrisholme</t>
  </si>
  <si>
    <t>University &amp; Scotforth Rural</t>
  </si>
  <si>
    <t>Upper Lune Valley</t>
  </si>
  <si>
    <t>Warton</t>
  </si>
  <si>
    <t>Barrowford</t>
  </si>
  <si>
    <t>Blacko and Higherford</t>
  </si>
  <si>
    <t>Boulsworth</t>
  </si>
  <si>
    <t>Brierfield</t>
  </si>
  <si>
    <t>Clover Hill</t>
  </si>
  <si>
    <t>Coates</t>
  </si>
  <si>
    <t>Earby</t>
  </si>
  <si>
    <t>Foulridge</t>
  </si>
  <si>
    <t>Higham and Pendleside</t>
  </si>
  <si>
    <t>Horsfield</t>
  </si>
  <si>
    <t>Marsden</t>
  </si>
  <si>
    <t>Old Laund Booth</t>
  </si>
  <si>
    <t>Reedley</t>
  </si>
  <si>
    <t>Vivary Bridge</t>
  </si>
  <si>
    <t>Walverden</t>
  </si>
  <si>
    <t>Whitefield</t>
  </si>
  <si>
    <t>Cadley</t>
  </si>
  <si>
    <t>Deepdale</t>
  </si>
  <si>
    <t>Fishwick</t>
  </si>
  <si>
    <t>Garrison</t>
  </si>
  <si>
    <t>Ingol</t>
  </si>
  <si>
    <t>Larches</t>
  </si>
  <si>
    <t>Moor Park</t>
  </si>
  <si>
    <t>Preston Rural East</t>
  </si>
  <si>
    <t>Preston Rural North</t>
  </si>
  <si>
    <t>Ribbleton</t>
  </si>
  <si>
    <t>Riversway</t>
  </si>
  <si>
    <t>Sharoe Green</t>
  </si>
  <si>
    <t>Tulketh</t>
  </si>
  <si>
    <t>Aighton, Bailey and Chaigley</t>
  </si>
  <si>
    <t>Alston and Hothersall</t>
  </si>
  <si>
    <t>Billington and Old Langho</t>
  </si>
  <si>
    <t>Bowland, Newton and Slaidburn</t>
  </si>
  <si>
    <t>Chatburn</t>
  </si>
  <si>
    <t>Chipping</t>
  </si>
  <si>
    <t>Clayton-le-Dale with Ramsgreave</t>
  </si>
  <si>
    <t>Derby and Thornley</t>
  </si>
  <si>
    <t>Dilworth</t>
  </si>
  <si>
    <t>Edisford and Low Moor</t>
  </si>
  <si>
    <t>Gisburn, Rimington</t>
  </si>
  <si>
    <t>Langho</t>
  </si>
  <si>
    <t>Mellor</t>
  </si>
  <si>
    <t>Read and Simonstone</t>
  </si>
  <si>
    <t>Ribchester</t>
  </si>
  <si>
    <t>Sabden</t>
  </si>
  <si>
    <t>Salthill</t>
  </si>
  <si>
    <t>Waddington and West Bradford</t>
  </si>
  <si>
    <t>Whalley</t>
  </si>
  <si>
    <t>Wilpshire</t>
  </si>
  <si>
    <t>Wiswell and Pendleton</t>
  </si>
  <si>
    <t>Cribden</t>
  </si>
  <si>
    <t>Facit and Shawforth</t>
  </si>
  <si>
    <t>Goodshaw</t>
  </si>
  <si>
    <t>Greenfield</t>
  </si>
  <si>
    <t>Greensclough</t>
  </si>
  <si>
    <t>Hareholme</t>
  </si>
  <si>
    <t>Healey and Whitworth</t>
  </si>
  <si>
    <t>Helmshore</t>
  </si>
  <si>
    <t>Irwell</t>
  </si>
  <si>
    <t>Longholme</t>
  </si>
  <si>
    <t>Stacksteads</t>
  </si>
  <si>
    <t>Whitewell</t>
  </si>
  <si>
    <t>Bamber Bridge East</t>
  </si>
  <si>
    <t>Bamber Bridge West</t>
  </si>
  <si>
    <t>Broad Oak</t>
  </si>
  <si>
    <t>Broadfield</t>
  </si>
  <si>
    <t>Buckshaw &amp; Worden</t>
  </si>
  <si>
    <t>Charnock</t>
  </si>
  <si>
    <t>Coupe Green &amp; Gregson Lane</t>
  </si>
  <si>
    <t>Earnshaw Bridge</t>
  </si>
  <si>
    <t>Farington East</t>
  </si>
  <si>
    <t>Farington West</t>
  </si>
  <si>
    <t>Howick &amp; Priory</t>
  </si>
  <si>
    <t>Leyland Central</t>
  </si>
  <si>
    <t>Longton &amp; Hutton West</t>
  </si>
  <si>
    <t>Lostock Hall</t>
  </si>
  <si>
    <t>Middleforth</t>
  </si>
  <si>
    <t>New Longton &amp; Hutton East</t>
  </si>
  <si>
    <t>St Ambrose</t>
  </si>
  <si>
    <t>Samlesbury &amp; Walton</t>
  </si>
  <si>
    <t>Seven Stars</t>
  </si>
  <si>
    <t>Walton-le-Dale East</t>
  </si>
  <si>
    <t>Walton-le-Dale West</t>
  </si>
  <si>
    <t>Ashurst</t>
  </si>
  <si>
    <t>Aughton and Downholland</t>
  </si>
  <si>
    <t>Aughton Park</t>
  </si>
  <si>
    <t>Bickerstaffe</t>
  </si>
  <si>
    <t>Birch Green</t>
  </si>
  <si>
    <t>Burscough East</t>
  </si>
  <si>
    <t>Burscough West</t>
  </si>
  <si>
    <t>Derby</t>
  </si>
  <si>
    <t>Digmoor</t>
  </si>
  <si>
    <t>Halsall</t>
  </si>
  <si>
    <t>Hesketh-with-Becconsall</t>
  </si>
  <si>
    <t>Newburgh</t>
  </si>
  <si>
    <t>North Meols</t>
  </si>
  <si>
    <t>Parbold</t>
  </si>
  <si>
    <t>Rufford</t>
  </si>
  <si>
    <t>Scarisbrick</t>
  </si>
  <si>
    <t>Scott</t>
  </si>
  <si>
    <t>Skelmersdale North</t>
  </si>
  <si>
    <t>Skelmersdale South</t>
  </si>
  <si>
    <t>Tanhouse</t>
  </si>
  <si>
    <t>Tarleton</t>
  </si>
  <si>
    <t>Up Holland</t>
  </si>
  <si>
    <t>Wrightington</t>
  </si>
  <si>
    <t>Bourne</t>
  </si>
  <si>
    <t>Breck</t>
  </si>
  <si>
    <t>Brock with Catterrall</t>
  </si>
  <si>
    <t>Carleton</t>
  </si>
  <si>
    <t>Cleveleys Park</t>
  </si>
  <si>
    <t>Garstang</t>
  </si>
  <si>
    <t>Great Eccleston</t>
  </si>
  <si>
    <t>Hambleton &amp; Stalmine</t>
  </si>
  <si>
    <t>Hardhorn with High Cross</t>
  </si>
  <si>
    <t>Marsh Mill</t>
  </si>
  <si>
    <t>Mount</t>
  </si>
  <si>
    <t>Pharos</t>
  </si>
  <si>
    <t>Pheasant's Wood</t>
  </si>
  <si>
    <t>Pilling</t>
  </si>
  <si>
    <t>Preesall</t>
  </si>
  <si>
    <t>Rossall</t>
  </si>
  <si>
    <t>Stanah</t>
  </si>
  <si>
    <t>Tithebarn</t>
  </si>
  <si>
    <t>Victoria &amp; Norcross</t>
  </si>
  <si>
    <t>Warren</t>
  </si>
  <si>
    <t>Wyresdale</t>
  </si>
  <si>
    <t>Birkenhead BC</t>
  </si>
  <si>
    <t>Bootle BC</t>
  </si>
  <si>
    <t>Garston and Halewood BC</t>
  </si>
  <si>
    <t>Knowsley BC</t>
  </si>
  <si>
    <t>Liverpool, Riverside BC</t>
  </si>
  <si>
    <t>Liverpool, Walton BC</t>
  </si>
  <si>
    <t>Liverpool, Wavertree BC</t>
  </si>
  <si>
    <t>Liverpool, West Derby BC</t>
  </si>
  <si>
    <t>St Helens North BC</t>
  </si>
  <si>
    <t>St Helens South and Whiston BC</t>
  </si>
  <si>
    <t>Sefton Central CC</t>
  </si>
  <si>
    <t>Southport BC</t>
  </si>
  <si>
    <t>Wallasey BC</t>
  </si>
  <si>
    <t>Wirral South CC</t>
  </si>
  <si>
    <t>Wirral West CC</t>
  </si>
  <si>
    <t>Cherryfield</t>
  </si>
  <si>
    <t>Halewood North</t>
  </si>
  <si>
    <t>Halewood South</t>
  </si>
  <si>
    <t>Halewood West</t>
  </si>
  <si>
    <t>Kirkby Central</t>
  </si>
  <si>
    <t>Longview</t>
  </si>
  <si>
    <t>Page Moss</t>
  </si>
  <si>
    <t>Prescot East</t>
  </si>
  <si>
    <t>Prescot West</t>
  </si>
  <si>
    <t>Roby</t>
  </si>
  <si>
    <t>St Gabriels</t>
  </si>
  <si>
    <t>Shevington</t>
  </si>
  <si>
    <t>Stockbridge</t>
  </si>
  <si>
    <t>Swanside</t>
  </si>
  <si>
    <t>Whiston North</t>
  </si>
  <si>
    <t>Whiston South</t>
  </si>
  <si>
    <t>Allerton and Hunts Cross</t>
  </si>
  <si>
    <t>Anfield</t>
  </si>
  <si>
    <t>Childwall</t>
  </si>
  <si>
    <t>Clubmoor</t>
  </si>
  <si>
    <t>County</t>
  </si>
  <si>
    <t>Cressington</t>
  </si>
  <si>
    <t>Croxteth</t>
  </si>
  <si>
    <t>Fazakerley</t>
  </si>
  <si>
    <t>Greenbank</t>
  </si>
  <si>
    <t>Kensington and Fairfield</t>
  </si>
  <si>
    <t>Kirkdale</t>
  </si>
  <si>
    <t>Knotty Ash</t>
  </si>
  <si>
    <t>Mossley Hill</t>
  </si>
  <si>
    <t>Norris Green</t>
  </si>
  <si>
    <t>Old Swan</t>
  </si>
  <si>
    <t>Picton</t>
  </si>
  <si>
    <t>Speke-Garston</t>
  </si>
  <si>
    <t>Tuebrook and Stoneycroft</t>
  </si>
  <si>
    <t>Wavertree</t>
  </si>
  <si>
    <t>West Derby</t>
  </si>
  <si>
    <t>Woolton</t>
  </si>
  <si>
    <t>Yew Tree</t>
  </si>
  <si>
    <t>Billinge and Seneley Green</t>
  </si>
  <si>
    <t>Bold</t>
  </si>
  <si>
    <t>Earlestown</t>
  </si>
  <si>
    <t>Eccleston</t>
  </si>
  <si>
    <t>Haydock</t>
  </si>
  <si>
    <t>Moss Bank</t>
  </si>
  <si>
    <t>Parr</t>
  </si>
  <si>
    <t>Rainford</t>
  </si>
  <si>
    <t>Rainhill</t>
  </si>
  <si>
    <t>Thatto Heath</t>
  </si>
  <si>
    <t>Windle</t>
  </si>
  <si>
    <t>Ainsdale</t>
  </si>
  <si>
    <t>Birkdale</t>
  </si>
  <si>
    <t>Blundellsands</t>
  </si>
  <si>
    <t>Cambridge</t>
  </si>
  <si>
    <t>Duke's</t>
  </si>
  <si>
    <t>Ford</t>
  </si>
  <si>
    <t>Harington</t>
  </si>
  <si>
    <t>Litherland</t>
  </si>
  <si>
    <t>Meols</t>
  </si>
  <si>
    <t>Molyneux</t>
  </si>
  <si>
    <t>Netherton and Orrell</t>
  </si>
  <si>
    <t>Norwood</t>
  </si>
  <si>
    <t>Ravenmeols</t>
  </si>
  <si>
    <t>Bebington</t>
  </si>
  <si>
    <t>Bidston and St James</t>
  </si>
  <si>
    <t>Birkenhead and Tranmere</t>
  </si>
  <si>
    <t>Bromborough</t>
  </si>
  <si>
    <t>Clatterbridge</t>
  </si>
  <si>
    <t>Claughton</t>
  </si>
  <si>
    <t>Eastham</t>
  </si>
  <si>
    <t>Greasby, Frankby and Irby</t>
  </si>
  <si>
    <t>Heswall</t>
  </si>
  <si>
    <t>Hoylake and Meols</t>
  </si>
  <si>
    <t>Leasowe and Moreton East</t>
  </si>
  <si>
    <t>Liscard</t>
  </si>
  <si>
    <t>Moreton West and Saughall Massie</t>
  </si>
  <si>
    <t>New Brighton</t>
  </si>
  <si>
    <t>Oxton</t>
  </si>
  <si>
    <t>Pensby and Thingwall</t>
  </si>
  <si>
    <t>Prenton</t>
  </si>
  <si>
    <t>Rock Ferry</t>
  </si>
  <si>
    <t>Seacombe</t>
  </si>
  <si>
    <t>Wallasey</t>
  </si>
  <si>
    <t>West Kirby and Thurstaston</t>
  </si>
  <si>
    <t>Altrincham and Tatton Park BC</t>
  </si>
  <si>
    <t>Bramhall and Poynton CC</t>
  </si>
  <si>
    <t>Eddisbury and Northwich CC</t>
  </si>
  <si>
    <t>Accrington CC</t>
  </si>
  <si>
    <t>Bebington and Heswall BC</t>
  </si>
  <si>
    <t>Blackpool North and Fleetwood BC</t>
  </si>
  <si>
    <t>Farnworth BC</t>
  </si>
  <si>
    <t>Bury BC</t>
  </si>
  <si>
    <t>Carlisle CC</t>
  </si>
  <si>
    <t>Clitheroe and Colne CC</t>
  </si>
  <si>
    <t>Failsworth and Droyslden BC</t>
  </si>
  <si>
    <t>Lancaster and Morecambe CC</t>
  </si>
  <si>
    <t>Leigh BC</t>
  </si>
  <si>
    <t>Littleborough and Saddleworth CC</t>
  </si>
  <si>
    <t>Liverpool Riverside BC</t>
  </si>
  <si>
    <t>Liverpool Wavertree BC</t>
  </si>
  <si>
    <t>Makerfield BC</t>
  </si>
  <si>
    <t>Wigan BC</t>
  </si>
  <si>
    <t>Manchester Gorton BC</t>
  </si>
  <si>
    <t>Manchester Withington BC</t>
  </si>
  <si>
    <t>Marple and Hyde CC</t>
  </si>
  <si>
    <t>North Lancashire CC</t>
  </si>
  <si>
    <t>Oldham BC</t>
  </si>
  <si>
    <t>Penrith and Solway CC</t>
  </si>
  <si>
    <t>Prestwich and Middleton BC</t>
  </si>
  <si>
    <t>Rochdale BC</t>
  </si>
  <si>
    <t>Stockport North and Denton BC</t>
  </si>
  <si>
    <t>Stockport South and Cheadle BC</t>
  </si>
  <si>
    <t>Workington and Whitehaven CC</t>
  </si>
  <si>
    <t>Middlesbrough West and Stockton East BC</t>
  </si>
  <si>
    <t>West Durham and Teesdale CC</t>
  </si>
  <si>
    <t>Grimsby South and Cleethorpes BC</t>
  </si>
  <si>
    <t>Basildon and Billericay CC</t>
  </si>
  <si>
    <t>Stockton West CC</t>
  </si>
  <si>
    <t>East Durham CC</t>
  </si>
  <si>
    <t>Witham and Maldon 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</si>
</sst>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0_)"/>
  </numFmts>
  <fonts count="12" x14ac:knownFonts="1">
    <font>
      <sz val="10"/>
      <name val="Book Antiqu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LinePrinter"/>
    </font>
    <font>
      <sz val="8"/>
      <name val="Book Antiqua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Book Antiqua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79">
    <xf numFmtId="0" fontId="0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5" fontId="3" fillId="0" borderId="0"/>
    <xf numFmtId="164" fontId="3" fillId="0" borderId="0"/>
    <xf numFmtId="0" fontId="5" fillId="0" borderId="0"/>
    <xf numFmtId="164" fontId="3" fillId="0" borderId="0"/>
    <xf numFmtId="164" fontId="3" fillId="0" borderId="0" applyFont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10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 applyFont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</cellStyleXfs>
  <cellXfs count="456">
    <xf numFmtId="0" fontId="0" fillId="0" borderId="0" xfId="0"/>
    <xf numFmtId="0" fontId="6" fillId="0" borderId="0" xfId="0" quotePrefix="1" applyNumberFormat="1" applyFont="1"/>
    <xf numFmtId="164" fontId="6" fillId="0" borderId="0" xfId="4" applyFont="1"/>
    <xf numFmtId="3" fontId="6" fillId="0" borderId="0" xfId="0" applyNumberFormat="1" applyFont="1" applyBorder="1" applyAlignment="1" applyProtection="1">
      <protection locked="0"/>
    </xf>
    <xf numFmtId="3" fontId="6" fillId="0" borderId="0" xfId="0" applyNumberFormat="1" applyFont="1" applyAlignment="1"/>
    <xf numFmtId="164" fontId="6" fillId="0" borderId="0" xfId="3" applyFont="1"/>
    <xf numFmtId="164" fontId="6" fillId="0" borderId="0" xfId="2" applyFont="1" applyAlignment="1" applyProtection="1">
      <alignment horizontal="right"/>
      <protection locked="0"/>
    </xf>
    <xf numFmtId="164" fontId="6" fillId="0" borderId="0" xfId="2" applyFont="1"/>
    <xf numFmtId="164" fontId="6" fillId="0" borderId="0" xfId="2" applyFont="1" applyAlignment="1" applyProtection="1">
      <alignment horizontal="left"/>
      <protection locked="0"/>
    </xf>
    <xf numFmtId="3" fontId="6" fillId="0" borderId="0" xfId="0" applyNumberFormat="1" applyFont="1"/>
    <xf numFmtId="164" fontId="6" fillId="0" borderId="0" xfId="8" applyFont="1" applyAlignment="1" applyProtection="1">
      <alignment horizontal="left"/>
      <protection locked="0"/>
    </xf>
    <xf numFmtId="164" fontId="6" fillId="0" borderId="0" xfId="5" applyFont="1" applyAlignment="1" applyProtection="1">
      <alignment horizontal="left"/>
      <protection locked="0"/>
    </xf>
    <xf numFmtId="164" fontId="6" fillId="0" borderId="0" xfId="5" applyFont="1"/>
    <xf numFmtId="3" fontId="6" fillId="0" borderId="0" xfId="5" applyNumberFormat="1" applyFont="1" applyProtection="1">
      <protection locked="0"/>
    </xf>
    <xf numFmtId="3" fontId="6" fillId="0" borderId="0" xfId="5" applyNumberFormat="1" applyFont="1"/>
    <xf numFmtId="164" fontId="6" fillId="0" borderId="0" xfId="5" applyFont="1" applyFill="1" applyAlignment="1" applyProtection="1">
      <alignment horizontal="left"/>
      <protection locked="0"/>
    </xf>
    <xf numFmtId="0" fontId="2" fillId="0" borderId="0" xfId="0" applyFont="1"/>
    <xf numFmtId="164" fontId="6" fillId="0" borderId="0" xfId="7" applyFont="1"/>
    <xf numFmtId="164" fontId="6" fillId="0" borderId="0" xfId="7" applyFont="1" applyAlignment="1" applyProtection="1">
      <alignment horizontal="left"/>
      <protection locked="0"/>
    </xf>
    <xf numFmtId="164" fontId="6" fillId="0" borderId="0" xfId="6" applyFont="1" applyAlignment="1" applyProtection="1">
      <alignment horizontal="left"/>
      <protection locked="0"/>
    </xf>
    <xf numFmtId="164" fontId="6" fillId="0" borderId="0" xfId="6" applyFont="1"/>
    <xf numFmtId="164" fontId="6" fillId="0" borderId="0" xfId="10" applyFont="1" applyAlignment="1" applyProtection="1">
      <alignment horizontal="left"/>
      <protection locked="0"/>
    </xf>
    <xf numFmtId="164" fontId="6" fillId="0" borderId="0" xfId="10" applyFont="1" applyProtection="1">
      <protection locked="0"/>
    </xf>
    <xf numFmtId="164" fontId="6" fillId="0" borderId="0" xfId="8" applyFont="1"/>
    <xf numFmtId="164" fontId="6" fillId="0" borderId="0" xfId="1" applyFont="1" applyAlignment="1" applyProtection="1">
      <alignment horizontal="left"/>
      <protection locked="0"/>
    </xf>
    <xf numFmtId="164" fontId="6" fillId="0" borderId="0" xfId="1" applyFont="1"/>
    <xf numFmtId="3" fontId="6" fillId="0" borderId="0" xfId="1" applyNumberFormat="1" applyFont="1" applyProtection="1">
      <protection locked="0"/>
    </xf>
    <xf numFmtId="3" fontId="6" fillId="0" borderId="0" xfId="1" applyNumberFormat="1" applyFont="1"/>
    <xf numFmtId="165" fontId="6" fillId="0" borderId="0" xfId="9" applyFont="1" applyAlignment="1" applyProtection="1">
      <alignment horizontal="left"/>
      <protection locked="0"/>
    </xf>
    <xf numFmtId="165" fontId="6" fillId="0" borderId="0" xfId="9" applyFont="1"/>
    <xf numFmtId="164" fontId="7" fillId="0" borderId="0" xfId="1" applyFont="1" applyAlignment="1" applyProtection="1">
      <alignment horizontal="left"/>
      <protection locked="0"/>
    </xf>
    <xf numFmtId="3" fontId="7" fillId="0" borderId="0" xfId="1" applyNumberFormat="1" applyFont="1" applyProtection="1">
      <protection locked="0"/>
    </xf>
    <xf numFmtId="10" fontId="6" fillId="0" borderId="0" xfId="1" applyNumberFormat="1" applyFont="1" applyAlignment="1" applyProtection="1">
      <alignment horizontal="left"/>
      <protection locked="0"/>
    </xf>
    <xf numFmtId="164" fontId="7" fillId="0" borderId="0" xfId="1" applyFont="1"/>
    <xf numFmtId="3" fontId="7" fillId="0" borderId="0" xfId="1" applyNumberFormat="1" applyFont="1"/>
    <xf numFmtId="10" fontId="6" fillId="0" borderId="0" xfId="1" applyNumberFormat="1" applyFont="1" applyAlignment="1">
      <alignment horizontal="left"/>
    </xf>
    <xf numFmtId="3" fontId="7" fillId="0" borderId="0" xfId="0" applyNumberFormat="1" applyFont="1" applyBorder="1" applyAlignment="1" applyProtection="1">
      <protection locked="0"/>
    </xf>
    <xf numFmtId="3" fontId="7" fillId="0" borderId="0" xfId="2" applyNumberFormat="1" applyFont="1" applyAlignment="1" applyProtection="1">
      <alignment horizontal="right"/>
      <protection locked="0"/>
    </xf>
    <xf numFmtId="3" fontId="7" fillId="0" borderId="0" xfId="1" applyNumberFormat="1" applyFont="1" applyBorder="1" applyProtection="1">
      <protection locked="0"/>
    </xf>
    <xf numFmtId="3" fontId="7" fillId="0" borderId="0" xfId="0" applyNumberFormat="1" applyFont="1" applyAlignment="1"/>
    <xf numFmtId="164" fontId="7" fillId="0" borderId="0" xfId="7" applyFont="1" applyAlignment="1" applyProtection="1">
      <alignment horizontal="left"/>
      <protection locked="0"/>
    </xf>
    <xf numFmtId="3" fontId="6" fillId="0" borderId="0" xfId="2" applyNumberFormat="1" applyFont="1" applyAlignment="1" applyProtection="1">
      <alignment horizontal="right"/>
      <protection locked="0"/>
    </xf>
    <xf numFmtId="10" fontId="6" fillId="0" borderId="0" xfId="4" applyNumberFormat="1" applyFont="1" applyAlignment="1">
      <alignment horizontal="left"/>
    </xf>
    <xf numFmtId="165" fontId="7" fillId="0" borderId="0" xfId="9" applyFont="1" applyAlignment="1" applyProtection="1">
      <alignment horizontal="left"/>
      <protection locked="0"/>
    </xf>
    <xf numFmtId="164" fontId="7" fillId="0" borderId="0" xfId="8" applyFont="1" applyAlignment="1" applyProtection="1">
      <alignment horizontal="left"/>
      <protection locked="0"/>
    </xf>
    <xf numFmtId="164" fontId="7" fillId="0" borderId="0" xfId="10" applyFont="1" applyAlignment="1" applyProtection="1">
      <alignment horizontal="left"/>
      <protection locked="0"/>
    </xf>
    <xf numFmtId="164" fontId="7" fillId="0" borderId="0" xfId="6" applyFont="1" applyAlignment="1" applyProtection="1">
      <alignment horizontal="left"/>
      <protection locked="0"/>
    </xf>
    <xf numFmtId="9" fontId="6" fillId="0" borderId="0" xfId="1" applyNumberFormat="1" applyFont="1" applyAlignment="1">
      <alignment horizontal="left"/>
    </xf>
    <xf numFmtId="164" fontId="7" fillId="0" borderId="0" xfId="5" applyFont="1" applyAlignment="1" applyProtection="1">
      <alignment horizontal="left"/>
      <protection locked="0"/>
    </xf>
    <xf numFmtId="10" fontId="6" fillId="0" borderId="0" xfId="5" applyNumberFormat="1" applyFont="1" applyAlignment="1" applyProtection="1">
      <alignment horizontal="left"/>
      <protection locked="0"/>
    </xf>
    <xf numFmtId="10" fontId="6" fillId="0" borderId="0" xfId="7" applyNumberFormat="1" applyFont="1" applyAlignment="1" applyProtection="1">
      <alignment horizontal="left"/>
      <protection locked="0"/>
    </xf>
    <xf numFmtId="164" fontId="6" fillId="0" borderId="0" xfId="12" applyFont="1"/>
    <xf numFmtId="164" fontId="6" fillId="0" borderId="0" xfId="13" applyFont="1"/>
    <xf numFmtId="3" fontId="6" fillId="0" borderId="0" xfId="12" applyNumberFormat="1" applyFont="1"/>
    <xf numFmtId="3" fontId="6" fillId="0" borderId="0" xfId="12" applyNumberFormat="1" applyFont="1" applyProtection="1">
      <protection locked="0"/>
    </xf>
    <xf numFmtId="164" fontId="6" fillId="0" borderId="0" xfId="12" applyFont="1" applyAlignment="1" applyProtection="1">
      <alignment horizontal="left"/>
      <protection locked="0"/>
    </xf>
    <xf numFmtId="3" fontId="6" fillId="0" borderId="0" xfId="13" applyNumberFormat="1" applyFont="1"/>
    <xf numFmtId="164" fontId="6" fillId="0" borderId="0" xfId="14" applyFont="1"/>
    <xf numFmtId="164" fontId="6" fillId="0" borderId="0" xfId="14" applyFont="1" applyAlignment="1" applyProtection="1">
      <alignment horizontal="left"/>
      <protection locked="0"/>
    </xf>
    <xf numFmtId="164" fontId="6" fillId="0" borderId="0" xfId="15" applyFont="1"/>
    <xf numFmtId="164" fontId="6" fillId="0" borderId="0" xfId="15" applyFont="1" applyAlignment="1" applyProtection="1">
      <alignment horizontal="left"/>
      <protection locked="0"/>
    </xf>
    <xf numFmtId="164" fontId="6" fillId="0" borderId="0" xfId="16" applyFont="1" applyAlignment="1" applyProtection="1">
      <alignment horizontal="left"/>
      <protection locked="0"/>
    </xf>
    <xf numFmtId="164" fontId="6" fillId="0" borderId="0" xfId="17" applyFont="1"/>
    <xf numFmtId="164" fontId="6" fillId="0" borderId="0" xfId="17" applyFont="1" applyAlignment="1" applyProtection="1">
      <alignment horizontal="left"/>
      <protection locked="0"/>
    </xf>
    <xf numFmtId="164" fontId="6" fillId="0" borderId="0" xfId="16" applyFont="1"/>
    <xf numFmtId="164" fontId="7" fillId="0" borderId="0" xfId="13" applyFont="1"/>
    <xf numFmtId="3" fontId="7" fillId="0" borderId="0" xfId="12" applyNumberFormat="1" applyFont="1" applyProtection="1">
      <protection locked="0"/>
    </xf>
    <xf numFmtId="10" fontId="6" fillId="0" borderId="0" xfId="12" applyNumberFormat="1" applyFont="1" applyAlignment="1">
      <alignment horizontal="left"/>
    </xf>
    <xf numFmtId="164" fontId="7" fillId="0" borderId="0" xfId="12" applyFont="1" applyAlignment="1" applyProtection="1">
      <alignment horizontal="left"/>
      <protection locked="0"/>
    </xf>
    <xf numFmtId="164" fontId="7" fillId="0" borderId="0" xfId="12" applyFont="1"/>
    <xf numFmtId="3" fontId="7" fillId="0" borderId="0" xfId="12" applyNumberFormat="1" applyFont="1"/>
    <xf numFmtId="164" fontId="7" fillId="0" borderId="0" xfId="16" applyFont="1" applyAlignment="1" applyProtection="1">
      <alignment horizontal="left"/>
      <protection locked="0"/>
    </xf>
    <xf numFmtId="3" fontId="7" fillId="0" borderId="0" xfId="13" applyNumberFormat="1" applyFont="1"/>
    <xf numFmtId="164" fontId="7" fillId="0" borderId="0" xfId="14" applyFont="1" applyAlignment="1" applyProtection="1">
      <alignment horizontal="left"/>
      <protection locked="0"/>
    </xf>
    <xf numFmtId="164" fontId="7" fillId="0" borderId="0" xfId="15" applyFont="1" applyAlignment="1" applyProtection="1">
      <alignment horizontal="left"/>
      <protection locked="0"/>
    </xf>
    <xf numFmtId="164" fontId="7" fillId="0" borderId="0" xfId="17" applyFont="1"/>
    <xf numFmtId="164" fontId="7" fillId="0" borderId="0" xfId="17" applyFont="1" applyAlignment="1" applyProtection="1">
      <alignment horizontal="left"/>
      <protection locked="0"/>
    </xf>
    <xf numFmtId="164" fontId="6" fillId="0" borderId="0" xfId="18" applyFont="1"/>
    <xf numFmtId="164" fontId="6" fillId="0" borderId="0" xfId="18" applyFont="1" applyAlignment="1" applyProtection="1">
      <alignment horizontal="left"/>
      <protection locked="0"/>
    </xf>
    <xf numFmtId="3" fontId="6" fillId="0" borderId="0" xfId="18" applyNumberFormat="1" applyFont="1"/>
    <xf numFmtId="164" fontId="6" fillId="0" borderId="0" xfId="19" applyFont="1" applyAlignment="1" applyProtection="1">
      <alignment horizontal="left"/>
      <protection locked="0"/>
    </xf>
    <xf numFmtId="164" fontId="6" fillId="0" borderId="0" xfId="20" applyFont="1"/>
    <xf numFmtId="164" fontId="6" fillId="0" borderId="0" xfId="20" applyFont="1" applyAlignment="1" applyProtection="1">
      <alignment horizontal="left"/>
      <protection locked="0"/>
    </xf>
    <xf numFmtId="164" fontId="6" fillId="0" borderId="0" xfId="21" applyFont="1"/>
    <xf numFmtId="164" fontId="6" fillId="0" borderId="0" xfId="21" applyFont="1" applyAlignment="1" applyProtection="1">
      <alignment horizontal="left"/>
      <protection locked="0"/>
    </xf>
    <xf numFmtId="164" fontId="6" fillId="0" borderId="0" xfId="22" applyFont="1"/>
    <xf numFmtId="164" fontId="6" fillId="0" borderId="0" xfId="22" applyFont="1" applyAlignment="1" applyProtection="1">
      <alignment horizontal="left"/>
      <protection locked="0"/>
    </xf>
    <xf numFmtId="164" fontId="6" fillId="0" borderId="0" xfId="23" applyFont="1"/>
    <xf numFmtId="164" fontId="6" fillId="0" borderId="0" xfId="23" applyFont="1" applyAlignment="1" applyProtection="1">
      <alignment horizontal="left"/>
      <protection locked="0"/>
    </xf>
    <xf numFmtId="164" fontId="6" fillId="0" borderId="0" xfId="24" applyFont="1"/>
    <xf numFmtId="164" fontId="6" fillId="0" borderId="0" xfId="24" applyFont="1" applyAlignment="1" applyProtection="1">
      <alignment horizontal="left"/>
      <protection locked="0"/>
    </xf>
    <xf numFmtId="164" fontId="6" fillId="0" borderId="0" xfId="25" applyFont="1"/>
    <xf numFmtId="164" fontId="6" fillId="0" borderId="0" xfId="25" applyFont="1" applyAlignment="1" applyProtection="1">
      <alignment horizontal="left"/>
      <protection locked="0"/>
    </xf>
    <xf numFmtId="164" fontId="6" fillId="0" borderId="0" xfId="26" applyFont="1"/>
    <xf numFmtId="164" fontId="6" fillId="0" borderId="0" xfId="26" applyFont="1" applyAlignment="1" applyProtection="1">
      <alignment horizontal="left"/>
      <protection locked="0"/>
    </xf>
    <xf numFmtId="164" fontId="6" fillId="0" borderId="0" xfId="27" applyFont="1"/>
    <xf numFmtId="164" fontId="6" fillId="0" borderId="0" xfId="27" applyFont="1" applyAlignment="1" applyProtection="1">
      <alignment horizontal="left"/>
      <protection locked="0"/>
    </xf>
    <xf numFmtId="164" fontId="6" fillId="0" borderId="0" xfId="28" applyFont="1"/>
    <xf numFmtId="164" fontId="6" fillId="0" borderId="0" xfId="28" applyFont="1" applyAlignment="1" applyProtection="1">
      <alignment horizontal="left"/>
      <protection locked="0"/>
    </xf>
    <xf numFmtId="164" fontId="6" fillId="0" borderId="0" xfId="29" applyFont="1"/>
    <xf numFmtId="164" fontId="6" fillId="0" borderId="0" xfId="29" applyFont="1" applyAlignment="1" applyProtection="1">
      <alignment horizontal="left"/>
      <protection locked="0"/>
    </xf>
    <xf numFmtId="164" fontId="6" fillId="0" borderId="0" xfId="30" applyFont="1"/>
    <xf numFmtId="164" fontId="6" fillId="0" borderId="0" xfId="30" applyFont="1" applyAlignment="1" applyProtection="1">
      <alignment horizontal="left"/>
      <protection locked="0"/>
    </xf>
    <xf numFmtId="3" fontId="6" fillId="0" borderId="0" xfId="30" applyNumberFormat="1" applyFont="1" applyBorder="1" applyProtection="1">
      <protection locked="0"/>
    </xf>
    <xf numFmtId="164" fontId="6" fillId="0" borderId="0" xfId="31" applyFont="1"/>
    <xf numFmtId="164" fontId="6" fillId="0" borderId="0" xfId="31" applyFont="1" applyAlignment="1" applyProtection="1">
      <alignment horizontal="left"/>
      <protection locked="0"/>
    </xf>
    <xf numFmtId="164" fontId="6" fillId="0" borderId="0" xfId="32" applyFont="1"/>
    <xf numFmtId="164" fontId="6" fillId="0" borderId="0" xfId="32" applyFont="1" applyAlignment="1" applyProtection="1">
      <alignment horizontal="left"/>
      <protection locked="0"/>
    </xf>
    <xf numFmtId="164" fontId="6" fillId="0" borderId="0" xfId="19" applyFont="1"/>
    <xf numFmtId="164" fontId="6" fillId="0" borderId="0" xfId="33" applyFont="1"/>
    <xf numFmtId="164" fontId="6" fillId="0" borderId="0" xfId="33" applyFont="1" applyAlignment="1" applyProtection="1">
      <alignment horizontal="left"/>
      <protection locked="0"/>
    </xf>
    <xf numFmtId="164" fontId="6" fillId="0" borderId="0" xfId="34" applyFont="1"/>
    <xf numFmtId="164" fontId="6" fillId="0" borderId="0" xfId="34" applyFont="1" applyAlignment="1" applyProtection="1">
      <alignment horizontal="left"/>
      <protection locked="0"/>
    </xf>
    <xf numFmtId="164" fontId="6" fillId="0" borderId="0" xfId="35" applyFont="1"/>
    <xf numFmtId="164" fontId="6" fillId="0" borderId="0" xfId="35" applyFont="1" applyAlignment="1" applyProtection="1">
      <alignment horizontal="left"/>
      <protection locked="0"/>
    </xf>
    <xf numFmtId="164" fontId="6" fillId="0" borderId="0" xfId="36" applyFont="1"/>
    <xf numFmtId="164" fontId="6" fillId="0" borderId="0" xfId="36" applyFont="1" applyAlignment="1" applyProtection="1">
      <alignment horizontal="left"/>
      <protection locked="0"/>
    </xf>
    <xf numFmtId="164" fontId="8" fillId="0" borderId="0" xfId="37" applyFont="1"/>
    <xf numFmtId="164" fontId="8" fillId="0" borderId="0" xfId="37" applyFont="1" applyAlignment="1" applyProtection="1">
      <alignment horizontal="left"/>
      <protection locked="0"/>
    </xf>
    <xf numFmtId="164" fontId="8" fillId="0" borderId="0" xfId="38" applyFont="1"/>
    <xf numFmtId="164" fontId="8" fillId="0" borderId="0" xfId="38" applyFont="1" applyAlignment="1" applyProtection="1">
      <alignment horizontal="left"/>
      <protection locked="0"/>
    </xf>
    <xf numFmtId="164" fontId="6" fillId="0" borderId="0" xfId="39" applyFont="1"/>
    <xf numFmtId="164" fontId="6" fillId="0" borderId="0" xfId="39" applyFont="1" applyAlignment="1" applyProtection="1">
      <alignment horizontal="left"/>
      <protection locked="0"/>
    </xf>
    <xf numFmtId="164" fontId="6" fillId="0" borderId="0" xfId="40" applyFont="1"/>
    <xf numFmtId="164" fontId="6" fillId="0" borderId="0" xfId="40" applyFont="1" applyAlignment="1" applyProtection="1">
      <alignment horizontal="left"/>
      <protection locked="0"/>
    </xf>
    <xf numFmtId="164" fontId="6" fillId="0" borderId="0" xfId="41" applyFont="1"/>
    <xf numFmtId="164" fontId="6" fillId="0" borderId="0" xfId="41" applyFont="1" applyAlignment="1" applyProtection="1">
      <alignment horizontal="left"/>
      <protection locked="0"/>
    </xf>
    <xf numFmtId="164" fontId="6" fillId="0" borderId="0" xfId="42" applyFont="1"/>
    <xf numFmtId="164" fontId="6" fillId="0" borderId="0" xfId="42" applyFont="1" applyAlignment="1" applyProtection="1">
      <alignment horizontal="left"/>
      <protection locked="0"/>
    </xf>
    <xf numFmtId="164" fontId="6" fillId="0" borderId="0" xfId="43" applyFont="1"/>
    <xf numFmtId="164" fontId="6" fillId="0" borderId="0" xfId="43" applyFont="1" applyAlignment="1" applyProtection="1">
      <alignment horizontal="left"/>
      <protection locked="0"/>
    </xf>
    <xf numFmtId="164" fontId="6" fillId="0" borderId="0" xfId="44" applyFont="1"/>
    <xf numFmtId="164" fontId="6" fillId="0" borderId="0" xfId="44" applyFont="1" applyAlignment="1" applyProtection="1">
      <alignment horizontal="left"/>
      <protection locked="0"/>
    </xf>
    <xf numFmtId="164" fontId="6" fillId="0" borderId="0" xfId="45" applyFont="1"/>
    <xf numFmtId="164" fontId="6" fillId="0" borderId="0" xfId="45" applyFont="1" applyAlignment="1" applyProtection="1">
      <alignment horizontal="left"/>
      <protection locked="0"/>
    </xf>
    <xf numFmtId="164" fontId="6" fillId="0" borderId="0" xfId="46" applyFont="1"/>
    <xf numFmtId="164" fontId="6" fillId="0" borderId="0" xfId="46" applyFont="1" applyAlignment="1" applyProtection="1">
      <alignment horizontal="left"/>
      <protection locked="0"/>
    </xf>
    <xf numFmtId="164" fontId="7" fillId="0" borderId="0" xfId="18" applyFont="1" applyAlignment="1" applyProtection="1">
      <alignment horizontal="left"/>
      <protection locked="0"/>
    </xf>
    <xf numFmtId="3" fontId="7" fillId="0" borderId="0" xfId="18" applyNumberFormat="1" applyFont="1" applyProtection="1">
      <protection locked="0"/>
    </xf>
    <xf numFmtId="10" fontId="6" fillId="0" borderId="0" xfId="18" applyNumberFormat="1" applyFont="1" applyAlignment="1">
      <alignment horizontal="left"/>
    </xf>
    <xf numFmtId="164" fontId="7" fillId="0" borderId="0" xfId="18" applyFont="1"/>
    <xf numFmtId="3" fontId="7" fillId="0" borderId="0" xfId="18" applyNumberFormat="1" applyFont="1"/>
    <xf numFmtId="164" fontId="7" fillId="0" borderId="0" xfId="19" applyFont="1" applyAlignment="1" applyProtection="1">
      <alignment horizontal="left"/>
      <protection locked="0"/>
    </xf>
    <xf numFmtId="164" fontId="7" fillId="0" borderId="0" xfId="20" applyFont="1" applyAlignment="1" applyProtection="1">
      <alignment horizontal="left"/>
      <protection locked="0"/>
    </xf>
    <xf numFmtId="164" fontId="7" fillId="0" borderId="0" xfId="21" applyFont="1" applyAlignment="1" applyProtection="1">
      <alignment horizontal="left"/>
      <protection locked="0"/>
    </xf>
    <xf numFmtId="164" fontId="7" fillId="0" borderId="0" xfId="24" applyFont="1" applyAlignment="1" applyProtection="1">
      <alignment horizontal="left"/>
      <protection locked="0"/>
    </xf>
    <xf numFmtId="164" fontId="7" fillId="0" borderId="0" xfId="26" applyFont="1" applyAlignment="1" applyProtection="1">
      <alignment horizontal="left"/>
      <protection locked="0"/>
    </xf>
    <xf numFmtId="164" fontId="7" fillId="0" borderId="0" xfId="25" applyFont="1" applyAlignment="1" applyProtection="1">
      <alignment horizontal="left"/>
      <protection locked="0"/>
    </xf>
    <xf numFmtId="164" fontId="7" fillId="0" borderId="0" xfId="23" applyFont="1" applyAlignment="1" applyProtection="1">
      <alignment horizontal="left"/>
      <protection locked="0"/>
    </xf>
    <xf numFmtId="164" fontId="7" fillId="0" borderId="0" xfId="27" applyFont="1" applyAlignment="1" applyProtection="1">
      <alignment horizontal="left"/>
      <protection locked="0"/>
    </xf>
    <xf numFmtId="164" fontId="7" fillId="0" borderId="0" xfId="34" applyFont="1" applyAlignment="1" applyProtection="1">
      <alignment horizontal="left"/>
      <protection locked="0"/>
    </xf>
    <xf numFmtId="164" fontId="7" fillId="0" borderId="0" xfId="32" applyFont="1"/>
    <xf numFmtId="164" fontId="7" fillId="0" borderId="0" xfId="28" applyFont="1" applyAlignment="1" applyProtection="1">
      <alignment horizontal="left"/>
      <protection locked="0"/>
    </xf>
    <xf numFmtId="164" fontId="7" fillId="0" borderId="0" xfId="31" applyFont="1" applyAlignment="1" applyProtection="1">
      <alignment horizontal="left"/>
      <protection locked="0"/>
    </xf>
    <xf numFmtId="164" fontId="7" fillId="0" borderId="0" xfId="29" applyFont="1" applyAlignment="1" applyProtection="1">
      <alignment horizontal="left"/>
      <protection locked="0"/>
    </xf>
    <xf numFmtId="164" fontId="7" fillId="0" borderId="0" xfId="44" applyFont="1" applyAlignment="1" applyProtection="1">
      <alignment horizontal="left"/>
      <protection locked="0"/>
    </xf>
    <xf numFmtId="164" fontId="7" fillId="0" borderId="0" xfId="35" applyFont="1" applyAlignment="1" applyProtection="1">
      <alignment horizontal="left"/>
      <protection locked="0"/>
    </xf>
    <xf numFmtId="10" fontId="6" fillId="0" borderId="0" xfId="35" applyNumberFormat="1" applyFont="1" applyAlignment="1" applyProtection="1">
      <alignment horizontal="left"/>
      <protection locked="0"/>
    </xf>
    <xf numFmtId="164" fontId="7" fillId="0" borderId="0" xfId="32" applyFont="1" applyAlignment="1" applyProtection="1">
      <alignment horizontal="left"/>
      <protection locked="0"/>
    </xf>
    <xf numFmtId="164" fontId="7" fillId="0" borderId="0" xfId="33" applyFont="1" applyAlignment="1" applyProtection="1">
      <alignment horizontal="left"/>
      <protection locked="0"/>
    </xf>
    <xf numFmtId="164" fontId="7" fillId="0" borderId="0" xfId="36" applyFont="1" applyAlignment="1" applyProtection="1">
      <alignment horizontal="left"/>
      <protection locked="0"/>
    </xf>
    <xf numFmtId="164" fontId="7" fillId="0" borderId="0" xfId="42" applyFont="1" applyAlignment="1" applyProtection="1">
      <alignment horizontal="left"/>
      <protection locked="0"/>
    </xf>
    <xf numFmtId="164" fontId="9" fillId="0" borderId="0" xfId="37" applyFont="1" applyAlignment="1" applyProtection="1">
      <alignment horizontal="left"/>
      <protection locked="0"/>
    </xf>
    <xf numFmtId="164" fontId="7" fillId="0" borderId="0" xfId="46" applyFont="1" applyAlignment="1" applyProtection="1">
      <alignment horizontal="left"/>
      <protection locked="0"/>
    </xf>
    <xf numFmtId="164" fontId="9" fillId="0" borderId="0" xfId="38" applyFont="1" applyAlignment="1" applyProtection="1">
      <alignment horizontal="left"/>
      <protection locked="0"/>
    </xf>
    <xf numFmtId="164" fontId="7" fillId="0" borderId="0" xfId="39" applyFont="1" applyAlignment="1" applyProtection="1">
      <alignment horizontal="left"/>
      <protection locked="0"/>
    </xf>
    <xf numFmtId="10" fontId="6" fillId="0" borderId="0" xfId="39" applyNumberFormat="1" applyFont="1" applyAlignment="1" applyProtection="1">
      <alignment horizontal="left"/>
      <protection locked="0"/>
    </xf>
    <xf numFmtId="164" fontId="7" fillId="0" borderId="0" xfId="43" applyFont="1" applyAlignment="1" applyProtection="1">
      <alignment horizontal="left"/>
      <protection locked="0"/>
    </xf>
    <xf numFmtId="164" fontId="7" fillId="0" borderId="0" xfId="41" applyFont="1" applyAlignment="1" applyProtection="1">
      <alignment horizontal="left"/>
      <protection locked="0"/>
    </xf>
    <xf numFmtId="164" fontId="7" fillId="0" borderId="0" xfId="40" applyFont="1" applyAlignment="1" applyProtection="1">
      <alignment horizontal="left"/>
      <protection locked="0"/>
    </xf>
    <xf numFmtId="164" fontId="7" fillId="0" borderId="0" xfId="45" applyFont="1" applyAlignment="1" applyProtection="1">
      <alignment horizontal="left"/>
      <protection locked="0"/>
    </xf>
    <xf numFmtId="0" fontId="6" fillId="0" borderId="0" xfId="0" applyFont="1"/>
    <xf numFmtId="164" fontId="6" fillId="0" borderId="0" xfId="3" applyFont="1" applyAlignment="1" applyProtection="1">
      <alignment horizontal="left"/>
      <protection locked="0"/>
    </xf>
    <xf numFmtId="3" fontId="6" fillId="0" borderId="0" xfId="3" applyNumberFormat="1" applyFont="1" applyProtection="1">
      <protection locked="0"/>
    </xf>
    <xf numFmtId="3" fontId="6" fillId="0" borderId="0" xfId="3" applyNumberFormat="1" applyFont="1"/>
    <xf numFmtId="164" fontId="6" fillId="0" borderId="0" xfId="4" applyFont="1" applyAlignment="1" applyProtection="1">
      <alignment horizontal="left"/>
      <protection locked="0"/>
    </xf>
    <xf numFmtId="3" fontId="6" fillId="0" borderId="0" xfId="4" applyNumberFormat="1" applyFont="1" applyProtection="1">
      <protection locked="0"/>
    </xf>
    <xf numFmtId="3" fontId="6" fillId="0" borderId="0" xfId="4" applyNumberFormat="1" applyFont="1"/>
    <xf numFmtId="164" fontId="6" fillId="0" borderId="0" xfId="47" applyFont="1" applyAlignment="1" applyProtection="1">
      <alignment horizontal="left"/>
      <protection locked="0"/>
    </xf>
    <xf numFmtId="164" fontId="6" fillId="0" borderId="0" xfId="47" applyFont="1"/>
    <xf numFmtId="164" fontId="8" fillId="0" borderId="0" xfId="48" applyFont="1"/>
    <xf numFmtId="164" fontId="6" fillId="0" borderId="0" xfId="48" applyFont="1"/>
    <xf numFmtId="164" fontId="8" fillId="0" borderId="0" xfId="48" applyFont="1" applyAlignment="1" applyProtection="1">
      <alignment horizontal="left"/>
      <protection locked="0"/>
    </xf>
    <xf numFmtId="164" fontId="6" fillId="0" borderId="0" xfId="47" applyFont="1" applyAlignment="1"/>
    <xf numFmtId="3" fontId="6" fillId="0" borderId="0" xfId="47" applyNumberFormat="1" applyFont="1" applyAlignment="1" applyProtection="1">
      <protection locked="0"/>
    </xf>
    <xf numFmtId="164" fontId="8" fillId="2" borderId="0" xfId="49" applyFont="1" applyFill="1"/>
    <xf numFmtId="164" fontId="8" fillId="2" borderId="0" xfId="49" applyFont="1" applyFill="1" applyAlignment="1" applyProtection="1">
      <alignment horizontal="left"/>
      <protection locked="0"/>
    </xf>
    <xf numFmtId="3" fontId="8" fillId="2" borderId="0" xfId="49" applyNumberFormat="1" applyFont="1" applyFill="1" applyProtection="1">
      <protection locked="0"/>
    </xf>
    <xf numFmtId="3" fontId="8" fillId="2" borderId="0" xfId="49" applyNumberFormat="1" applyFont="1" applyFill="1"/>
    <xf numFmtId="164" fontId="8" fillId="0" borderId="0" xfId="50" applyFont="1" applyAlignment="1" applyProtection="1">
      <alignment horizontal="left"/>
      <protection locked="0"/>
    </xf>
    <xf numFmtId="164" fontId="8" fillId="0" borderId="0" xfId="50" applyFont="1"/>
    <xf numFmtId="164" fontId="8" fillId="2" borderId="0" xfId="51" applyFont="1" applyFill="1" applyAlignment="1" applyProtection="1">
      <alignment horizontal="left"/>
      <protection locked="0"/>
    </xf>
    <xf numFmtId="164" fontId="8" fillId="2" borderId="0" xfId="51" applyFont="1" applyFill="1"/>
    <xf numFmtId="164" fontId="6" fillId="0" borderId="0" xfId="51" applyFont="1"/>
    <xf numFmtId="3" fontId="8" fillId="2" borderId="0" xfId="51" applyNumberFormat="1" applyFont="1" applyFill="1" applyProtection="1">
      <protection locked="0"/>
    </xf>
    <xf numFmtId="3" fontId="8" fillId="2" borderId="0" xfId="51" applyNumberFormat="1" applyFont="1" applyFill="1"/>
    <xf numFmtId="3" fontId="6" fillId="0" borderId="0" xfId="51" applyNumberFormat="1" applyFont="1"/>
    <xf numFmtId="164" fontId="6" fillId="0" borderId="0" xfId="52" applyFont="1" applyAlignment="1" applyProtection="1">
      <alignment horizontal="left"/>
      <protection locked="0"/>
    </xf>
    <xf numFmtId="164" fontId="6" fillId="0" borderId="0" xfId="52" applyFont="1"/>
    <xf numFmtId="3" fontId="6" fillId="0" borderId="0" xfId="52" applyNumberFormat="1" applyFont="1" applyProtection="1">
      <protection locked="0"/>
    </xf>
    <xf numFmtId="3" fontId="6" fillId="0" borderId="0" xfId="52" applyNumberFormat="1" applyFont="1"/>
    <xf numFmtId="164" fontId="6" fillId="0" borderId="0" xfId="53" applyFont="1" applyAlignment="1" applyProtection="1">
      <alignment horizontal="left"/>
      <protection locked="0"/>
    </xf>
    <xf numFmtId="164" fontId="6" fillId="0" borderId="0" xfId="53" applyFont="1"/>
    <xf numFmtId="3" fontId="6" fillId="0" borderId="0" xfId="53" applyNumberFormat="1" applyFont="1" applyProtection="1">
      <protection locked="0"/>
    </xf>
    <xf numFmtId="3" fontId="6" fillId="0" borderId="0" xfId="53" applyNumberFormat="1" applyFont="1"/>
    <xf numFmtId="164" fontId="6" fillId="0" borderId="0" xfId="54" applyFont="1" applyAlignment="1" applyProtection="1">
      <alignment horizontal="left"/>
      <protection locked="0"/>
    </xf>
    <xf numFmtId="164" fontId="6" fillId="0" borderId="0" xfId="54" applyFont="1"/>
    <xf numFmtId="3" fontId="6" fillId="0" borderId="0" xfId="54" applyNumberFormat="1" applyFont="1" applyProtection="1">
      <protection locked="0"/>
    </xf>
    <xf numFmtId="3" fontId="6" fillId="0" borderId="0" xfId="54" applyNumberFormat="1" applyFont="1"/>
    <xf numFmtId="164" fontId="7" fillId="0" borderId="0" xfId="3" applyFont="1" applyAlignment="1" applyProtection="1">
      <alignment horizontal="left"/>
      <protection locked="0"/>
    </xf>
    <xf numFmtId="164" fontId="7" fillId="0" borderId="0" xfId="3" applyFont="1"/>
    <xf numFmtId="3" fontId="7" fillId="0" borderId="0" xfId="3" applyNumberFormat="1" applyFont="1"/>
    <xf numFmtId="10" fontId="6" fillId="0" borderId="0" xfId="3" applyNumberFormat="1" applyFont="1" applyAlignment="1">
      <alignment horizontal="left"/>
    </xf>
    <xf numFmtId="10" fontId="6" fillId="0" borderId="0" xfId="2" applyNumberFormat="1" applyFont="1" applyAlignment="1" applyProtection="1">
      <alignment horizontal="left"/>
      <protection locked="0"/>
    </xf>
    <xf numFmtId="164" fontId="7" fillId="0" borderId="0" xfId="47" applyFont="1" applyAlignment="1" applyProtection="1">
      <alignment horizontal="left"/>
      <protection locked="0"/>
    </xf>
    <xf numFmtId="10" fontId="6" fillId="0" borderId="0" xfId="47" applyNumberFormat="1" applyFont="1" applyAlignment="1" applyProtection="1">
      <alignment horizontal="left"/>
      <protection locked="0"/>
    </xf>
    <xf numFmtId="164" fontId="7" fillId="0" borderId="0" xfId="47" applyFont="1"/>
    <xf numFmtId="3" fontId="7" fillId="0" borderId="0" xfId="47" applyNumberFormat="1" applyFont="1"/>
    <xf numFmtId="164" fontId="9" fillId="2" borderId="0" xfId="51" applyFont="1" applyFill="1" applyAlignment="1" applyProtection="1">
      <alignment horizontal="left"/>
      <protection locked="0"/>
    </xf>
    <xf numFmtId="3" fontId="9" fillId="2" borderId="0" xfId="51" applyNumberFormat="1" applyFont="1" applyFill="1" applyProtection="1">
      <protection locked="0"/>
    </xf>
    <xf numFmtId="164" fontId="7" fillId="0" borderId="0" xfId="51" applyFont="1"/>
    <xf numFmtId="3" fontId="7" fillId="0" borderId="0" xfId="51" applyNumberFormat="1" applyFont="1"/>
    <xf numFmtId="10" fontId="8" fillId="2" borderId="0" xfId="51" applyNumberFormat="1" applyFont="1" applyFill="1" applyAlignment="1">
      <alignment horizontal="left"/>
    </xf>
    <xf numFmtId="10" fontId="8" fillId="2" borderId="0" xfId="51" applyNumberFormat="1" applyFont="1" applyFill="1" applyAlignment="1" applyProtection="1">
      <alignment horizontal="left"/>
      <protection locked="0"/>
    </xf>
    <xf numFmtId="164" fontId="7" fillId="0" borderId="0" xfId="4" applyFont="1" applyAlignment="1" applyProtection="1">
      <alignment horizontal="left"/>
      <protection locked="0"/>
    </xf>
    <xf numFmtId="3" fontId="7" fillId="0" borderId="0" xfId="4" applyNumberFormat="1" applyFont="1"/>
    <xf numFmtId="3" fontId="7" fillId="0" borderId="0" xfId="4" applyNumberFormat="1" applyFont="1" applyProtection="1">
      <protection locked="0"/>
    </xf>
    <xf numFmtId="164" fontId="7" fillId="0" borderId="0" xfId="52" applyFont="1" applyAlignment="1" applyProtection="1">
      <alignment horizontal="left"/>
      <protection locked="0"/>
    </xf>
    <xf numFmtId="3" fontId="7" fillId="0" borderId="0" xfId="52" applyNumberFormat="1" applyFont="1" applyProtection="1">
      <protection locked="0"/>
    </xf>
    <xf numFmtId="10" fontId="6" fillId="0" borderId="0" xfId="52" applyNumberFormat="1" applyFont="1" applyAlignment="1">
      <alignment horizontal="left"/>
    </xf>
    <xf numFmtId="3" fontId="7" fillId="0" borderId="0" xfId="52" applyNumberFormat="1" applyFont="1"/>
    <xf numFmtId="164" fontId="9" fillId="2" borderId="0" xfId="49" applyFont="1" applyFill="1" applyAlignment="1" applyProtection="1">
      <alignment horizontal="left"/>
      <protection locked="0"/>
    </xf>
    <xf numFmtId="164" fontId="9" fillId="2" borderId="0" xfId="49" applyFont="1" applyFill="1"/>
    <xf numFmtId="3" fontId="9" fillId="2" borderId="0" xfId="49" applyNumberFormat="1" applyFont="1" applyFill="1"/>
    <xf numFmtId="3" fontId="9" fillId="2" borderId="0" xfId="49" applyNumberFormat="1" applyFont="1" applyFill="1" applyProtection="1">
      <protection locked="0"/>
    </xf>
    <xf numFmtId="10" fontId="8" fillId="2" borderId="0" xfId="49" applyNumberFormat="1" applyFont="1" applyFill="1" applyAlignment="1">
      <alignment horizontal="left"/>
    </xf>
    <xf numFmtId="164" fontId="9" fillId="0" borderId="0" xfId="50" applyFont="1" applyAlignment="1" applyProtection="1">
      <alignment horizontal="left"/>
      <protection locked="0"/>
    </xf>
    <xf numFmtId="164" fontId="7" fillId="0" borderId="0" xfId="53" applyFont="1" applyAlignment="1" applyProtection="1">
      <alignment horizontal="left"/>
      <protection locked="0"/>
    </xf>
    <xf numFmtId="3" fontId="7" fillId="0" borderId="0" xfId="53" applyNumberFormat="1" applyFont="1" applyProtection="1">
      <protection locked="0"/>
    </xf>
    <xf numFmtId="10" fontId="6" fillId="0" borderId="0" xfId="53" applyNumberFormat="1" applyFont="1" applyAlignment="1">
      <alignment horizontal="left"/>
    </xf>
    <xf numFmtId="164" fontId="7" fillId="0" borderId="0" xfId="54" applyFont="1" applyAlignment="1" applyProtection="1">
      <alignment horizontal="left"/>
      <protection locked="0"/>
    </xf>
    <xf numFmtId="3" fontId="7" fillId="0" borderId="0" xfId="54" applyNumberFormat="1" applyFont="1" applyProtection="1">
      <protection locked="0"/>
    </xf>
    <xf numFmtId="10" fontId="6" fillId="0" borderId="0" xfId="54" applyNumberFormat="1" applyFont="1" applyAlignment="1" applyProtection="1">
      <alignment horizontal="left"/>
      <protection locked="0"/>
    </xf>
    <xf numFmtId="3" fontId="7" fillId="0" borderId="0" xfId="54" applyNumberFormat="1" applyFont="1"/>
    <xf numFmtId="10" fontId="6" fillId="0" borderId="0" xfId="54" applyNumberFormat="1" applyFont="1" applyAlignment="1">
      <alignment horizontal="left"/>
    </xf>
    <xf numFmtId="164" fontId="6" fillId="0" borderId="0" xfId="56" applyFont="1"/>
    <xf numFmtId="164" fontId="6" fillId="0" borderId="0" xfId="56" applyFont="1" applyAlignment="1" applyProtection="1">
      <alignment horizontal="left"/>
      <protection locked="0"/>
    </xf>
    <xf numFmtId="3" fontId="6" fillId="0" borderId="0" xfId="56" applyNumberFormat="1" applyFont="1" applyProtection="1">
      <protection locked="0"/>
    </xf>
    <xf numFmtId="3" fontId="6" fillId="0" borderId="0" xfId="55" applyNumberFormat="1" applyFont="1" applyAlignment="1"/>
    <xf numFmtId="0" fontId="6" fillId="0" borderId="0" xfId="55" quotePrefix="1" applyNumberFormat="1" applyFont="1"/>
    <xf numFmtId="3" fontId="6" fillId="0" borderId="0" xfId="55" applyNumberFormat="1" applyFont="1" applyBorder="1" applyAlignment="1" applyProtection="1">
      <protection locked="0"/>
    </xf>
    <xf numFmtId="164" fontId="6" fillId="0" borderId="0" xfId="4" applyFont="1" applyAlignment="1" applyProtection="1">
      <alignment horizontal="right"/>
      <protection locked="0"/>
    </xf>
    <xf numFmtId="164" fontId="6" fillId="0" borderId="0" xfId="56" applyFont="1" applyProtection="1">
      <protection locked="0"/>
    </xf>
    <xf numFmtId="3" fontId="6" fillId="0" borderId="0" xfId="56" applyNumberFormat="1" applyFont="1"/>
    <xf numFmtId="164" fontId="6" fillId="0" borderId="0" xfId="57" applyFont="1"/>
    <xf numFmtId="164" fontId="6" fillId="0" borderId="0" xfId="57" applyFont="1" applyAlignment="1" applyProtection="1">
      <alignment horizontal="left"/>
      <protection locked="0"/>
    </xf>
    <xf numFmtId="3" fontId="6" fillId="0" borderId="0" xfId="57" applyNumberFormat="1" applyFont="1"/>
    <xf numFmtId="164" fontId="6" fillId="0" borderId="0" xfId="58" applyFont="1"/>
    <xf numFmtId="164" fontId="6" fillId="0" borderId="0" xfId="58" applyFont="1" applyAlignment="1" applyProtection="1">
      <alignment horizontal="left"/>
      <protection locked="0"/>
    </xf>
    <xf numFmtId="3" fontId="6" fillId="0" borderId="0" xfId="55" applyNumberFormat="1" applyFont="1"/>
    <xf numFmtId="164" fontId="6" fillId="0" borderId="0" xfId="59" applyFont="1"/>
    <xf numFmtId="3" fontId="6" fillId="0" borderId="0" xfId="59" applyNumberFormat="1" applyFont="1" applyProtection="1">
      <protection locked="0"/>
    </xf>
    <xf numFmtId="164" fontId="6" fillId="0" borderId="0" xfId="59" applyFont="1" applyAlignment="1" applyProtection="1">
      <alignment horizontal="left"/>
      <protection locked="0"/>
    </xf>
    <xf numFmtId="3" fontId="6" fillId="0" borderId="0" xfId="59" applyNumberFormat="1" applyFont="1"/>
    <xf numFmtId="164" fontId="7" fillId="0" borderId="0" xfId="56" applyFont="1" applyAlignment="1" applyProtection="1">
      <alignment horizontal="left"/>
      <protection locked="0"/>
    </xf>
    <xf numFmtId="3" fontId="7" fillId="0" borderId="0" xfId="56" applyNumberFormat="1" applyFont="1" applyProtection="1">
      <protection locked="0"/>
    </xf>
    <xf numFmtId="10" fontId="6" fillId="0" borderId="0" xfId="56" applyNumberFormat="1" applyFont="1" applyAlignment="1">
      <alignment horizontal="left"/>
    </xf>
    <xf numFmtId="164" fontId="7" fillId="0" borderId="0" xfId="56" applyFont="1"/>
    <xf numFmtId="3" fontId="7" fillId="0" borderId="0" xfId="56" applyNumberFormat="1" applyFont="1"/>
    <xf numFmtId="164" fontId="7" fillId="0" borderId="0" xfId="57" applyFont="1" applyAlignment="1" applyProtection="1">
      <alignment horizontal="left"/>
      <protection locked="0"/>
    </xf>
    <xf numFmtId="3" fontId="7" fillId="0" borderId="0" xfId="57" applyNumberFormat="1" applyFont="1" applyProtection="1">
      <protection locked="0"/>
    </xf>
    <xf numFmtId="10" fontId="6" fillId="0" borderId="0" xfId="57" applyNumberFormat="1" applyFont="1" applyAlignment="1">
      <alignment horizontal="left"/>
    </xf>
    <xf numFmtId="3" fontId="7" fillId="0" borderId="0" xfId="55" applyNumberFormat="1" applyFont="1" applyBorder="1" applyAlignment="1" applyProtection="1">
      <protection locked="0"/>
    </xf>
    <xf numFmtId="10" fontId="6" fillId="0" borderId="0" xfId="56" applyNumberFormat="1" applyFont="1" applyAlignment="1" applyProtection="1">
      <alignment horizontal="left"/>
      <protection locked="0"/>
    </xf>
    <xf numFmtId="164" fontId="7" fillId="0" borderId="0" xfId="58" applyFont="1" applyAlignment="1" applyProtection="1">
      <alignment horizontal="left"/>
      <protection locked="0"/>
    </xf>
    <xf numFmtId="164" fontId="7" fillId="0" borderId="0" xfId="59" applyFont="1" applyAlignment="1" applyProtection="1">
      <alignment horizontal="left"/>
      <protection locked="0"/>
    </xf>
    <xf numFmtId="10" fontId="6" fillId="0" borderId="0" xfId="58" applyNumberFormat="1" applyFont="1" applyAlignment="1" applyProtection="1">
      <alignment horizontal="left"/>
      <protection locked="0"/>
    </xf>
    <xf numFmtId="3" fontId="7" fillId="0" borderId="0" xfId="59" applyNumberFormat="1" applyFont="1" applyProtection="1">
      <protection locked="0"/>
    </xf>
    <xf numFmtId="10" fontId="6" fillId="0" borderId="0" xfId="59" applyNumberFormat="1" applyFont="1" applyAlignment="1">
      <alignment horizontal="left"/>
    </xf>
    <xf numFmtId="1" fontId="11" fillId="0" borderId="0" xfId="0" applyNumberFormat="1" applyFont="1"/>
    <xf numFmtId="164" fontId="6" fillId="0" borderId="0" xfId="60" applyFont="1" applyAlignment="1" applyProtection="1">
      <alignment horizontal="left"/>
      <protection locked="0"/>
    </xf>
    <xf numFmtId="164" fontId="6" fillId="0" borderId="0" xfId="60" applyFont="1"/>
    <xf numFmtId="3" fontId="6" fillId="0" borderId="0" xfId="60" applyNumberFormat="1" applyFont="1" applyProtection="1">
      <protection locked="0"/>
    </xf>
    <xf numFmtId="3" fontId="6" fillId="0" borderId="0" xfId="60" applyNumberFormat="1" applyFont="1"/>
    <xf numFmtId="164" fontId="8" fillId="0" borderId="0" xfId="48" applyFont="1" applyAlignment="1" applyProtection="1">
      <alignment horizontal="right"/>
      <protection locked="0"/>
    </xf>
    <xf numFmtId="164" fontId="8" fillId="0" borderId="0" xfId="61" applyFont="1" applyAlignment="1" applyProtection="1">
      <alignment horizontal="left"/>
      <protection locked="0"/>
    </xf>
    <xf numFmtId="164" fontId="8" fillId="0" borderId="0" xfId="61" applyFont="1"/>
    <xf numFmtId="164" fontId="6" fillId="0" borderId="0" xfId="61" applyFont="1"/>
    <xf numFmtId="3" fontId="8" fillId="0" borderId="0" xfId="61" applyNumberFormat="1" applyFont="1" applyProtection="1">
      <protection locked="0"/>
    </xf>
    <xf numFmtId="3" fontId="8" fillId="0" borderId="0" xfId="61" applyNumberFormat="1" applyFont="1"/>
    <xf numFmtId="164" fontId="6" fillId="0" borderId="0" xfId="62" applyFont="1" applyAlignment="1" applyProtection="1">
      <alignment horizontal="left"/>
      <protection locked="0"/>
    </xf>
    <xf numFmtId="164" fontId="6" fillId="0" borderId="0" xfId="63" applyFont="1"/>
    <xf numFmtId="164" fontId="8" fillId="0" borderId="0" xfId="64" applyFont="1" applyAlignment="1" applyProtection="1">
      <alignment horizontal="left"/>
      <protection locked="0"/>
    </xf>
    <xf numFmtId="164" fontId="8" fillId="0" borderId="0" xfId="64" applyFont="1"/>
    <xf numFmtId="164" fontId="6" fillId="0" borderId="0" xfId="64" applyFont="1"/>
    <xf numFmtId="3" fontId="8" fillId="0" borderId="0" xfId="64" applyNumberFormat="1" applyFont="1" applyProtection="1">
      <protection locked="0"/>
    </xf>
    <xf numFmtId="3" fontId="8" fillId="0" borderId="0" xfId="64" applyNumberFormat="1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Border="1" applyAlignment="1" applyProtection="1">
      <alignment horizontal="right"/>
      <protection locked="0"/>
    </xf>
    <xf numFmtId="164" fontId="6" fillId="0" borderId="0" xfId="65" applyFont="1"/>
    <xf numFmtId="164" fontId="6" fillId="0" borderId="0" xfId="62" applyFont="1"/>
    <xf numFmtId="3" fontId="6" fillId="0" borderId="0" xfId="62" applyNumberFormat="1" applyFont="1" applyProtection="1">
      <protection locked="0"/>
    </xf>
    <xf numFmtId="3" fontId="6" fillId="0" borderId="0" xfId="62" applyNumberFormat="1" applyFont="1"/>
    <xf numFmtId="164" fontId="6" fillId="0" borderId="0" xfId="63" applyFont="1" applyAlignment="1" applyProtection="1">
      <alignment horizontal="left"/>
      <protection locked="0"/>
    </xf>
    <xf numFmtId="3" fontId="6" fillId="0" borderId="0" xfId="63" applyNumberFormat="1" applyFont="1" applyProtection="1">
      <protection locked="0"/>
    </xf>
    <xf numFmtId="3" fontId="6" fillId="0" borderId="0" xfId="63" applyNumberFormat="1" applyFont="1"/>
    <xf numFmtId="164" fontId="7" fillId="0" borderId="0" xfId="60" applyFont="1"/>
    <xf numFmtId="3" fontId="7" fillId="0" borderId="0" xfId="60" applyNumberFormat="1" applyFont="1"/>
    <xf numFmtId="10" fontId="6" fillId="0" borderId="0" xfId="60" applyNumberFormat="1" applyFont="1" applyAlignment="1">
      <alignment horizontal="left"/>
    </xf>
    <xf numFmtId="164" fontId="7" fillId="0" borderId="0" xfId="60" applyFont="1" applyAlignment="1" applyProtection="1">
      <alignment horizontal="left"/>
      <protection locked="0"/>
    </xf>
    <xf numFmtId="3" fontId="7" fillId="0" borderId="0" xfId="60" applyNumberFormat="1" applyFont="1" applyProtection="1">
      <protection locked="0"/>
    </xf>
    <xf numFmtId="164" fontId="7" fillId="0" borderId="0" xfId="63" applyFont="1" applyAlignment="1" applyProtection="1">
      <alignment horizontal="left"/>
      <protection locked="0"/>
    </xf>
    <xf numFmtId="3" fontId="7" fillId="0" borderId="0" xfId="63" applyNumberFormat="1" applyFont="1" applyProtection="1">
      <protection locked="0"/>
    </xf>
    <xf numFmtId="10" fontId="6" fillId="0" borderId="0" xfId="63" applyNumberFormat="1" applyFont="1" applyAlignment="1">
      <alignment horizontal="left"/>
    </xf>
    <xf numFmtId="164" fontId="9" fillId="0" borderId="0" xfId="64" applyFont="1" applyAlignment="1" applyProtection="1">
      <alignment horizontal="left"/>
      <protection locked="0"/>
    </xf>
    <xf numFmtId="3" fontId="9" fillId="0" borderId="0" xfId="64" applyNumberFormat="1" applyFont="1" applyProtection="1">
      <protection locked="0"/>
    </xf>
    <xf numFmtId="10" fontId="8" fillId="0" borderId="0" xfId="64" applyNumberFormat="1" applyFont="1" applyAlignment="1" applyProtection="1">
      <alignment horizontal="left"/>
      <protection locked="0"/>
    </xf>
    <xf numFmtId="164" fontId="9" fillId="0" borderId="0" xfId="61" applyFont="1" applyAlignment="1" applyProtection="1">
      <alignment horizontal="left"/>
      <protection locked="0"/>
    </xf>
    <xf numFmtId="164" fontId="7" fillId="0" borderId="0" xfId="62" applyFont="1" applyAlignment="1" applyProtection="1">
      <alignment horizontal="left"/>
      <protection locked="0"/>
    </xf>
    <xf numFmtId="3" fontId="7" fillId="0" borderId="0" xfId="62" applyNumberFormat="1" applyFont="1" applyProtection="1">
      <protection locked="0"/>
    </xf>
    <xf numFmtId="10" fontId="6" fillId="0" borderId="0" xfId="62" applyNumberFormat="1" applyFont="1" applyAlignment="1">
      <alignment horizontal="left"/>
    </xf>
    <xf numFmtId="3" fontId="6" fillId="0" borderId="0" xfId="0" applyNumberFormat="1" applyFont="1" applyBorder="1" applyAlignment="1"/>
    <xf numFmtId="10" fontId="8" fillId="0" borderId="0" xfId="64" applyNumberFormat="1" applyFont="1" applyAlignment="1">
      <alignment horizontal="left"/>
    </xf>
    <xf numFmtId="10" fontId="6" fillId="0" borderId="0" xfId="62" applyNumberFormat="1" applyFont="1" applyAlignment="1" applyProtection="1">
      <alignment horizontal="left"/>
      <protection locked="0"/>
    </xf>
    <xf numFmtId="3" fontId="9" fillId="0" borderId="0" xfId="61" applyNumberFormat="1" applyFont="1"/>
    <xf numFmtId="3" fontId="9" fillId="0" borderId="0" xfId="61" applyNumberFormat="1" applyFont="1" applyProtection="1">
      <protection locked="0"/>
    </xf>
    <xf numFmtId="10" fontId="8" fillId="0" borderId="0" xfId="61" applyNumberFormat="1" applyFont="1" applyAlignment="1">
      <alignment horizontal="left"/>
    </xf>
    <xf numFmtId="3" fontId="7" fillId="0" borderId="0" xfId="62" applyNumberFormat="1" applyFont="1"/>
    <xf numFmtId="164" fontId="6" fillId="0" borderId="0" xfId="66" applyFont="1"/>
    <xf numFmtId="164" fontId="6" fillId="0" borderId="0" xfId="66" applyFont="1" applyAlignment="1" applyProtection="1">
      <alignment horizontal="left"/>
      <protection locked="0"/>
    </xf>
    <xf numFmtId="3" fontId="6" fillId="0" borderId="0" xfId="66" applyNumberFormat="1" applyFont="1" applyProtection="1">
      <protection locked="0"/>
    </xf>
    <xf numFmtId="3" fontId="6" fillId="0" borderId="0" xfId="66" applyNumberFormat="1" applyFont="1"/>
    <xf numFmtId="164" fontId="6" fillId="0" borderId="0" xfId="67" applyFont="1"/>
    <xf numFmtId="164" fontId="6" fillId="0" borderId="0" xfId="67" applyFont="1" applyAlignment="1" applyProtection="1">
      <alignment horizontal="left"/>
      <protection locked="0"/>
    </xf>
    <xf numFmtId="3" fontId="6" fillId="0" borderId="0" xfId="67" applyNumberFormat="1" applyFont="1" applyProtection="1">
      <protection locked="0"/>
    </xf>
    <xf numFmtId="3" fontId="6" fillId="0" borderId="0" xfId="67" applyNumberFormat="1" applyFont="1"/>
    <xf numFmtId="164" fontId="6" fillId="0" borderId="0" xfId="68" applyFont="1"/>
    <xf numFmtId="3" fontId="6" fillId="0" borderId="0" xfId="68" applyNumberFormat="1" applyFont="1" applyProtection="1">
      <protection locked="0"/>
    </xf>
    <xf numFmtId="164" fontId="6" fillId="0" borderId="0" xfId="68" applyFont="1" applyAlignment="1" applyProtection="1">
      <alignment horizontal="left"/>
      <protection locked="0"/>
    </xf>
    <xf numFmtId="3" fontId="6" fillId="0" borderId="0" xfId="68" applyNumberFormat="1" applyFont="1"/>
    <xf numFmtId="164" fontId="6" fillId="0" borderId="0" xfId="69" applyFont="1"/>
    <xf numFmtId="3" fontId="6" fillId="0" borderId="0" xfId="69" applyNumberFormat="1" applyFont="1" applyProtection="1">
      <protection locked="0"/>
    </xf>
    <xf numFmtId="164" fontId="6" fillId="0" borderId="0" xfId="69" applyFont="1" applyAlignment="1" applyProtection="1">
      <alignment horizontal="left"/>
      <protection locked="0"/>
    </xf>
    <xf numFmtId="3" fontId="6" fillId="0" borderId="0" xfId="69" applyNumberFormat="1" applyFont="1"/>
    <xf numFmtId="164" fontId="7" fillId="0" borderId="0" xfId="66" applyFont="1" applyAlignment="1" applyProtection="1">
      <alignment horizontal="left"/>
      <protection locked="0"/>
    </xf>
    <xf numFmtId="3" fontId="7" fillId="0" borderId="0" xfId="66" applyNumberFormat="1" applyFont="1" applyProtection="1">
      <protection locked="0"/>
    </xf>
    <xf numFmtId="10" fontId="6" fillId="0" borderId="0" xfId="66" applyNumberFormat="1" applyFont="1" applyAlignment="1" applyProtection="1">
      <alignment horizontal="left"/>
      <protection locked="0"/>
    </xf>
    <xf numFmtId="3" fontId="7" fillId="0" borderId="0" xfId="0" applyNumberFormat="1" applyFont="1"/>
    <xf numFmtId="3" fontId="7" fillId="0" borderId="0" xfId="66" applyNumberFormat="1" applyFont="1"/>
    <xf numFmtId="10" fontId="6" fillId="0" borderId="0" xfId="66" applyNumberFormat="1" applyFont="1" applyAlignment="1">
      <alignment horizontal="left"/>
    </xf>
    <xf numFmtId="164" fontId="7" fillId="0" borderId="0" xfId="68" applyFont="1" applyAlignment="1" applyProtection="1">
      <alignment horizontal="left"/>
      <protection locked="0"/>
    </xf>
    <xf numFmtId="164" fontId="7" fillId="0" borderId="0" xfId="69" applyFont="1" applyAlignment="1" applyProtection="1">
      <alignment horizontal="left"/>
      <protection locked="0"/>
    </xf>
    <xf numFmtId="3" fontId="7" fillId="0" borderId="0" xfId="68" applyNumberFormat="1" applyFont="1" applyProtection="1">
      <protection locked="0"/>
    </xf>
    <xf numFmtId="10" fontId="6" fillId="0" borderId="0" xfId="68" applyNumberFormat="1" applyFont="1" applyAlignment="1">
      <alignment horizontal="left"/>
    </xf>
    <xf numFmtId="3" fontId="7" fillId="0" borderId="0" xfId="69" applyNumberFormat="1" applyFont="1" applyProtection="1">
      <protection locked="0"/>
    </xf>
    <xf numFmtId="10" fontId="6" fillId="0" borderId="0" xfId="69" applyNumberFormat="1" applyFont="1" applyAlignment="1">
      <alignment horizontal="left"/>
    </xf>
    <xf numFmtId="164" fontId="7" fillId="0" borderId="0" xfId="67" applyFont="1" applyAlignment="1" applyProtection="1">
      <alignment horizontal="left"/>
      <protection locked="0"/>
    </xf>
    <xf numFmtId="3" fontId="7" fillId="0" borderId="0" xfId="69" applyNumberFormat="1" applyFont="1"/>
    <xf numFmtId="3" fontId="7" fillId="0" borderId="0" xfId="67" applyNumberFormat="1" applyFont="1" applyProtection="1">
      <protection locked="0"/>
    </xf>
    <xf numFmtId="10" fontId="6" fillId="0" borderId="0" xfId="67" applyNumberFormat="1" applyFont="1" applyAlignment="1">
      <alignment horizontal="left"/>
    </xf>
    <xf numFmtId="3" fontId="7" fillId="0" borderId="0" xfId="67" applyNumberFormat="1" applyFont="1"/>
    <xf numFmtId="10" fontId="6" fillId="0" borderId="0" xfId="67" applyNumberFormat="1" applyFont="1" applyAlignment="1" applyProtection="1">
      <alignment horizontal="left"/>
      <protection locked="0"/>
    </xf>
    <xf numFmtId="3" fontId="6" fillId="0" borderId="0" xfId="2" applyNumberFormat="1" applyFont="1" applyProtection="1">
      <protection locked="0"/>
    </xf>
    <xf numFmtId="3" fontId="6" fillId="0" borderId="0" xfId="2" applyNumberFormat="1" applyFont="1"/>
    <xf numFmtId="3" fontId="1" fillId="0" borderId="0" xfId="0" applyNumberFormat="1" applyFont="1" applyAlignment="1"/>
    <xf numFmtId="164" fontId="6" fillId="0" borderId="0" xfId="70" applyFont="1" applyAlignment="1" applyProtection="1">
      <alignment horizontal="left"/>
      <protection locked="0"/>
    </xf>
    <xf numFmtId="164" fontId="6" fillId="0" borderId="0" xfId="70" applyFont="1"/>
    <xf numFmtId="3" fontId="6" fillId="0" borderId="0" xfId="70" applyNumberFormat="1" applyFont="1" applyProtection="1">
      <protection locked="0"/>
    </xf>
    <xf numFmtId="3" fontId="6" fillId="0" borderId="0" xfId="70" applyNumberFormat="1" applyFont="1"/>
    <xf numFmtId="164" fontId="6" fillId="0" borderId="0" xfId="71" applyFont="1" applyAlignment="1" applyProtection="1">
      <alignment horizontal="left"/>
      <protection locked="0"/>
    </xf>
    <xf numFmtId="164" fontId="6" fillId="0" borderId="0" xfId="71" applyFont="1"/>
    <xf numFmtId="3" fontId="6" fillId="0" borderId="0" xfId="71" applyNumberFormat="1" applyFont="1" applyProtection="1">
      <protection locked="0"/>
    </xf>
    <xf numFmtId="3" fontId="6" fillId="0" borderId="0" xfId="71" applyNumberFormat="1" applyFont="1"/>
    <xf numFmtId="3" fontId="6" fillId="0" borderId="0" xfId="71" applyNumberFormat="1" applyFont="1" applyBorder="1" applyProtection="1">
      <protection locked="0"/>
    </xf>
    <xf numFmtId="3" fontId="8" fillId="0" borderId="0" xfId="48" applyNumberFormat="1" applyFont="1" applyProtection="1">
      <protection locked="0"/>
    </xf>
    <xf numFmtId="3" fontId="8" fillId="0" borderId="0" xfId="48" applyNumberFormat="1" applyFont="1"/>
    <xf numFmtId="164" fontId="6" fillId="0" borderId="0" xfId="72" applyFont="1" applyAlignment="1" applyProtection="1">
      <alignment horizontal="left"/>
      <protection locked="0"/>
    </xf>
    <xf numFmtId="164" fontId="6" fillId="0" borderId="0" xfId="72" applyFont="1"/>
    <xf numFmtId="3" fontId="6" fillId="0" borderId="0" xfId="72" applyNumberFormat="1" applyFont="1" applyProtection="1">
      <protection locked="0"/>
    </xf>
    <xf numFmtId="3" fontId="6" fillId="0" borderId="0" xfId="72" applyNumberFormat="1" applyFont="1"/>
    <xf numFmtId="164" fontId="6" fillId="0" borderId="0" xfId="73" applyFont="1" applyAlignment="1" applyProtection="1">
      <alignment horizontal="left"/>
      <protection locked="0"/>
    </xf>
    <xf numFmtId="164" fontId="6" fillId="0" borderId="0" xfId="73" applyFont="1"/>
    <xf numFmtId="3" fontId="6" fillId="0" borderId="0" xfId="73" applyNumberFormat="1" applyFont="1" applyProtection="1">
      <protection locked="0"/>
    </xf>
    <xf numFmtId="3" fontId="6" fillId="0" borderId="0" xfId="73" applyNumberFormat="1" applyFont="1"/>
    <xf numFmtId="164" fontId="6" fillId="0" borderId="0" xfId="73" applyFont="1" applyProtection="1">
      <protection locked="0"/>
    </xf>
    <xf numFmtId="164" fontId="7" fillId="0" borderId="0" xfId="2" applyFont="1" applyAlignment="1" applyProtection="1">
      <alignment horizontal="left"/>
      <protection locked="0"/>
    </xf>
    <xf numFmtId="3" fontId="7" fillId="0" borderId="0" xfId="2" applyNumberFormat="1" applyFont="1" applyProtection="1">
      <protection locked="0"/>
    </xf>
    <xf numFmtId="10" fontId="6" fillId="0" borderId="0" xfId="2" applyNumberFormat="1" applyFont="1" applyAlignment="1">
      <alignment horizontal="left"/>
    </xf>
    <xf numFmtId="3" fontId="7" fillId="0" borderId="0" xfId="2" applyNumberFormat="1" applyFont="1"/>
    <xf numFmtId="164" fontId="7" fillId="0" borderId="0" xfId="71" applyFont="1" applyAlignment="1" applyProtection="1">
      <alignment horizontal="left"/>
      <protection locked="0"/>
    </xf>
    <xf numFmtId="3" fontId="7" fillId="0" borderId="0" xfId="71" applyNumberFormat="1" applyFont="1" applyProtection="1">
      <protection locked="0"/>
    </xf>
    <xf numFmtId="164" fontId="7" fillId="0" borderId="0" xfId="72" applyFont="1" applyAlignment="1" applyProtection="1">
      <alignment horizontal="left"/>
      <protection locked="0"/>
    </xf>
    <xf numFmtId="164" fontId="9" fillId="0" borderId="0" xfId="48" applyFont="1" applyAlignment="1" applyProtection="1">
      <alignment horizontal="left"/>
      <protection locked="0"/>
    </xf>
    <xf numFmtId="3" fontId="9" fillId="0" borderId="0" xfId="48" applyNumberFormat="1" applyFont="1" applyProtection="1">
      <protection locked="0"/>
    </xf>
    <xf numFmtId="10" fontId="8" fillId="0" borderId="0" xfId="48" applyNumberFormat="1" applyFont="1" applyAlignment="1" applyProtection="1">
      <alignment horizontal="left"/>
      <protection locked="0"/>
    </xf>
    <xf numFmtId="164" fontId="7" fillId="0" borderId="0" xfId="73" applyFont="1" applyAlignment="1" applyProtection="1">
      <alignment horizontal="left"/>
      <protection locked="0"/>
    </xf>
    <xf numFmtId="164" fontId="7" fillId="0" borderId="0" xfId="70" applyFont="1" applyAlignment="1" applyProtection="1">
      <alignment horizontal="left"/>
      <protection locked="0"/>
    </xf>
    <xf numFmtId="3" fontId="7" fillId="0" borderId="0" xfId="70" applyNumberFormat="1" applyFont="1" applyProtection="1">
      <protection locked="0"/>
    </xf>
    <xf numFmtId="10" fontId="6" fillId="0" borderId="0" xfId="70" applyNumberFormat="1" applyFont="1" applyAlignment="1">
      <alignment horizontal="left"/>
    </xf>
    <xf numFmtId="10" fontId="6" fillId="0" borderId="0" xfId="71" applyNumberFormat="1" applyFont="1" applyAlignment="1" applyProtection="1">
      <alignment horizontal="left"/>
      <protection locked="0"/>
    </xf>
    <xf numFmtId="10" fontId="6" fillId="0" borderId="0" xfId="71" applyNumberFormat="1" applyFont="1" applyAlignment="1">
      <alignment horizontal="left"/>
    </xf>
    <xf numFmtId="3" fontId="7" fillId="0" borderId="0" xfId="72" applyNumberFormat="1" applyFont="1" applyProtection="1">
      <protection locked="0"/>
    </xf>
    <xf numFmtId="10" fontId="6" fillId="0" borderId="0" xfId="72" applyNumberFormat="1" applyFont="1" applyAlignment="1">
      <alignment horizontal="left"/>
    </xf>
    <xf numFmtId="164" fontId="7" fillId="0" borderId="0" xfId="71" applyFont="1"/>
    <xf numFmtId="10" fontId="8" fillId="0" borderId="0" xfId="48" applyNumberFormat="1" applyFont="1" applyAlignment="1">
      <alignment horizontal="left"/>
    </xf>
    <xf numFmtId="3" fontId="7" fillId="0" borderId="0" xfId="73" applyNumberFormat="1" applyFont="1" applyProtection="1">
      <protection locked="0"/>
    </xf>
    <xf numFmtId="10" fontId="6" fillId="0" borderId="0" xfId="73" applyNumberFormat="1" applyFont="1" applyAlignment="1">
      <alignment horizontal="left"/>
    </xf>
    <xf numFmtId="10" fontId="6" fillId="0" borderId="0" xfId="72" applyNumberFormat="1" applyFont="1" applyAlignment="1" applyProtection="1">
      <alignment horizontal="left"/>
      <protection locked="0"/>
    </xf>
    <xf numFmtId="3" fontId="6" fillId="0" borderId="0" xfId="48" applyNumberFormat="1" applyFont="1"/>
    <xf numFmtId="164" fontId="8" fillId="0" borderId="0" xfId="13" applyFont="1"/>
    <xf numFmtId="164" fontId="6" fillId="0" borderId="0" xfId="74" applyFont="1" applyAlignment="1" applyProtection="1">
      <alignment horizontal="left"/>
      <protection locked="0"/>
    </xf>
    <xf numFmtId="164" fontId="6" fillId="0" borderId="0" xfId="74" applyFont="1"/>
    <xf numFmtId="3" fontId="6" fillId="0" borderId="0" xfId="74" applyNumberFormat="1" applyFont="1" applyProtection="1">
      <protection locked="0"/>
    </xf>
    <xf numFmtId="3" fontId="6" fillId="0" borderId="0" xfId="74" applyNumberFormat="1" applyFont="1"/>
    <xf numFmtId="164" fontId="6" fillId="0" borderId="0" xfId="74" applyFont="1" applyProtection="1">
      <protection locked="0"/>
    </xf>
    <xf numFmtId="164" fontId="6" fillId="0" borderId="0" xfId="75" applyFont="1" applyAlignment="1" applyProtection="1">
      <alignment horizontal="left"/>
      <protection locked="0"/>
    </xf>
    <xf numFmtId="164" fontId="6" fillId="0" borderId="0" xfId="75" applyFont="1"/>
    <xf numFmtId="3" fontId="6" fillId="0" borderId="0" xfId="75" applyNumberFormat="1" applyFont="1" applyProtection="1">
      <protection locked="0"/>
    </xf>
    <xf numFmtId="3" fontId="6" fillId="0" borderId="0" xfId="75" applyNumberFormat="1" applyFont="1"/>
    <xf numFmtId="164" fontId="6" fillId="0" borderId="0" xfId="76" applyFont="1" applyAlignment="1" applyProtection="1">
      <alignment horizontal="left"/>
      <protection locked="0"/>
    </xf>
    <xf numFmtId="164" fontId="6" fillId="0" borderId="0" xfId="76" applyFont="1"/>
    <xf numFmtId="3" fontId="6" fillId="0" borderId="0" xfId="76" applyNumberFormat="1" applyFont="1" applyProtection="1">
      <protection locked="0"/>
    </xf>
    <xf numFmtId="3" fontId="6" fillId="0" borderId="0" xfId="76" applyNumberFormat="1" applyFont="1"/>
    <xf numFmtId="164" fontId="6" fillId="0" borderId="0" xfId="76" applyFont="1" applyProtection="1">
      <protection locked="0"/>
    </xf>
    <xf numFmtId="164" fontId="8" fillId="0" borderId="0" xfId="77" applyFont="1"/>
    <xf numFmtId="164" fontId="6" fillId="0" borderId="0" xfId="77" applyFont="1"/>
    <xf numFmtId="164" fontId="8" fillId="0" borderId="0" xfId="77" applyFont="1" applyAlignment="1" applyProtection="1">
      <alignment horizontal="left"/>
      <protection locked="0"/>
    </xf>
    <xf numFmtId="3" fontId="8" fillId="0" borderId="0" xfId="77" applyNumberFormat="1" applyFont="1" applyProtection="1">
      <protection locked="0"/>
    </xf>
    <xf numFmtId="3" fontId="8" fillId="0" borderId="0" xfId="77" applyNumberFormat="1" applyFont="1"/>
    <xf numFmtId="0" fontId="0" fillId="0" borderId="0" xfId="0" applyAlignment="1"/>
    <xf numFmtId="164" fontId="6" fillId="0" borderId="0" xfId="78" applyFont="1" applyAlignment="1" applyProtection="1">
      <alignment horizontal="left"/>
      <protection locked="0"/>
    </xf>
    <xf numFmtId="164" fontId="6" fillId="0" borderId="0" xfId="78" applyFont="1"/>
    <xf numFmtId="3" fontId="6" fillId="0" borderId="0" xfId="78" applyNumberFormat="1" applyFont="1" applyProtection="1">
      <protection locked="0"/>
    </xf>
    <xf numFmtId="3" fontId="6" fillId="0" borderId="0" xfId="78" applyNumberFormat="1" applyFont="1"/>
    <xf numFmtId="164" fontId="7" fillId="0" borderId="0" xfId="76" applyFont="1" applyAlignment="1" applyProtection="1">
      <alignment horizontal="left"/>
      <protection locked="0"/>
    </xf>
    <xf numFmtId="3" fontId="7" fillId="0" borderId="0" xfId="74" applyNumberFormat="1" applyFont="1"/>
    <xf numFmtId="10" fontId="6" fillId="0" borderId="0" xfId="74" applyNumberFormat="1" applyFont="1" applyAlignment="1">
      <alignment horizontal="left"/>
    </xf>
    <xf numFmtId="164" fontId="7" fillId="0" borderId="0" xfId="74" applyFont="1" applyAlignment="1" applyProtection="1">
      <alignment horizontal="left"/>
      <protection locked="0"/>
    </xf>
    <xf numFmtId="3" fontId="7" fillId="0" borderId="0" xfId="74" applyNumberFormat="1" applyFont="1" applyProtection="1">
      <protection locked="0"/>
    </xf>
    <xf numFmtId="3" fontId="6" fillId="0" borderId="0" xfId="4" applyNumberFormat="1" applyFont="1" applyAlignment="1" applyProtection="1">
      <alignment horizontal="right"/>
      <protection locked="0"/>
    </xf>
    <xf numFmtId="164" fontId="9" fillId="0" borderId="0" xfId="77" applyFont="1" applyAlignment="1" applyProtection="1">
      <alignment horizontal="left"/>
      <protection locked="0"/>
    </xf>
    <xf numFmtId="3" fontId="9" fillId="0" borderId="0" xfId="77" applyNumberFormat="1" applyFont="1" applyProtection="1">
      <protection locked="0"/>
    </xf>
    <xf numFmtId="10" fontId="8" fillId="0" borderId="0" xfId="77" applyNumberFormat="1" applyFont="1" applyAlignment="1">
      <alignment horizontal="left"/>
    </xf>
    <xf numFmtId="3" fontId="7" fillId="0" borderId="0" xfId="76" applyNumberFormat="1" applyFont="1" applyProtection="1">
      <protection locked="0"/>
    </xf>
    <xf numFmtId="164" fontId="7" fillId="0" borderId="0" xfId="75" applyFont="1" applyAlignment="1" applyProtection="1">
      <alignment horizontal="left"/>
      <protection locked="0"/>
    </xf>
    <xf numFmtId="3" fontId="7" fillId="0" borderId="0" xfId="75" applyNumberFormat="1" applyFont="1" applyProtection="1">
      <protection locked="0"/>
    </xf>
    <xf numFmtId="164" fontId="7" fillId="0" borderId="0" xfId="78" applyFont="1" applyAlignment="1" applyProtection="1">
      <alignment horizontal="left"/>
      <protection locked="0"/>
    </xf>
    <xf numFmtId="3" fontId="7" fillId="0" borderId="0" xfId="78" applyNumberFormat="1" applyFont="1" applyProtection="1">
      <protection locked="0"/>
    </xf>
    <xf numFmtId="10" fontId="8" fillId="0" borderId="0" xfId="77" applyNumberFormat="1" applyFont="1" applyAlignment="1" applyProtection="1">
      <alignment horizontal="left"/>
      <protection locked="0"/>
    </xf>
    <xf numFmtId="3" fontId="7" fillId="0" borderId="0" xfId="76" applyNumberFormat="1" applyFont="1"/>
    <xf numFmtId="10" fontId="6" fillId="0" borderId="0" xfId="76" applyNumberFormat="1" applyFont="1" applyAlignment="1">
      <alignment horizontal="left"/>
    </xf>
    <xf numFmtId="164" fontId="7" fillId="0" borderId="0" xfId="78" applyFont="1"/>
    <xf numFmtId="10" fontId="6" fillId="0" borderId="0" xfId="78" applyNumberFormat="1" applyFont="1" applyAlignment="1">
      <alignment horizontal="left"/>
    </xf>
    <xf numFmtId="10" fontId="6" fillId="0" borderId="0" xfId="76" applyNumberFormat="1" applyFont="1" applyAlignment="1" applyProtection="1">
      <alignment horizontal="left"/>
      <protection locked="0"/>
    </xf>
    <xf numFmtId="3" fontId="7" fillId="0" borderId="0" xfId="77" applyNumberFormat="1" applyFont="1"/>
    <xf numFmtId="10" fontId="6" fillId="0" borderId="0" xfId="75" applyNumberFormat="1" applyFont="1" applyAlignment="1">
      <alignment horizontal="left"/>
    </xf>
  </cellXfs>
  <cellStyles count="79">
    <cellStyle name="Normal" xfId="0" builtinId="0"/>
    <cellStyle name="Normal 2" xfId="11"/>
    <cellStyle name="Normal 3" xfId="55"/>
    <cellStyle name="Normal_AVON" xfId="1"/>
    <cellStyle name="Normal_BARKDAG" xfId="18"/>
    <cellStyle name="Normal_BARNET" xfId="20"/>
    <cellStyle name="Normal_BEDS" xfId="2"/>
    <cellStyle name="Normal_BERKS" xfId="3"/>
    <cellStyle name="Normal_BEXGREEN" xfId="21"/>
    <cellStyle name="Normal_BEXGREEN (2)" xfId="29"/>
    <cellStyle name="Normal_BRENT" xfId="22"/>
    <cellStyle name="Normal_BROMLEY" xfId="24"/>
    <cellStyle name="Normal_BUCKS" xfId="4"/>
    <cellStyle name="Normal_CAMBS" xfId="70"/>
    <cellStyle name="Normal_CAMDEN" xfId="25"/>
    <cellStyle name="Normal_CHESHIRE" xfId="74"/>
    <cellStyle name="Normal_CLEVELAND" xfId="56"/>
    <cellStyle name="Normal_CORNWALL" xfId="5"/>
    <cellStyle name="Normal_CROYDON" xfId="26"/>
    <cellStyle name="Normal_CUMBRIA" xfId="75"/>
    <cellStyle name="Normal_DERBY" xfId="60"/>
    <cellStyle name="Normal_DEVON" xfId="6"/>
    <cellStyle name="Normal_DORSET" xfId="7"/>
    <cellStyle name="Normal_DURHAM" xfId="57"/>
    <cellStyle name="Normal_EALIHAMM (2)" xfId="27"/>
    <cellStyle name="Normal_ENFIELD" xfId="28"/>
    <cellStyle name="Normal_ENGLAN99" xfId="65"/>
    <cellStyle name="Normal_ENGLAND2000" xfId="13"/>
    <cellStyle name="Normal_ESSEX" xfId="71"/>
    <cellStyle name="Normal_ESUSSEX" xfId="47"/>
    <cellStyle name="Normal_GLOUCS" xfId="8"/>
    <cellStyle name="Normal_GTRMANCHESTER" xfId="76"/>
    <cellStyle name="Normal_HACKNEY" xfId="30"/>
    <cellStyle name="Normal_HAMPSHIR" xfId="49"/>
    <cellStyle name="Normal_HARINGEY" xfId="31"/>
    <cellStyle name="Normal_HARROW" xfId="32"/>
    <cellStyle name="Normal_HAVERING" xfId="19"/>
    <cellStyle name="Normal_HERTS" xfId="48"/>
    <cellStyle name="Normal_HILLINGD" xfId="33"/>
    <cellStyle name="Normal_HOUNSLOW" xfId="34"/>
    <cellStyle name="Normal_HUMBER" xfId="66"/>
    <cellStyle name="Normal_IOWIGHT" xfId="50"/>
    <cellStyle name="Normal_ISLINGTO" xfId="35"/>
    <cellStyle name="Normal_KENCHEWM" xfId="23"/>
    <cellStyle name="Normal_KENT" xfId="51"/>
    <cellStyle name="Normal_KINGRICH" xfId="36"/>
    <cellStyle name="Normal_LAMSOUTH" xfId="37"/>
    <cellStyle name="Normal_LAMSOUTH (2)" xfId="42"/>
    <cellStyle name="Normal_LANCS" xfId="77"/>
    <cellStyle name="Normal_LEICS" xfId="61"/>
    <cellStyle name="Normal_LEWISHAM" xfId="38"/>
    <cellStyle name="Normal_LINCS" xfId="64"/>
    <cellStyle name="Normal_MERSEY" xfId="78"/>
    <cellStyle name="Normal_MERTON" xfId="39"/>
    <cellStyle name="Normal_NEWTOWER" xfId="40"/>
    <cellStyle name="Normal_NEWTOWER (2)" xfId="44"/>
    <cellStyle name="Normal_NORFOLK" xfId="72"/>
    <cellStyle name="Normal_NORTHAMPTONSHIRE" xfId="62"/>
    <cellStyle name="Normal_NORTHUMB" xfId="58"/>
    <cellStyle name="Normal_NOTTS" xfId="63"/>
    <cellStyle name="Normal_NYORKS" xfId="67"/>
    <cellStyle name="Normal_OXFORD" xfId="52"/>
    <cellStyle name="Normal_REDWALTH" xfId="41"/>
    <cellStyle name="Normal_REDWALTH (2)" xfId="45"/>
    <cellStyle name="Normal_SHROPSHIRE" xfId="14"/>
    <cellStyle name="Normal_SOMERSET" xfId="9"/>
    <cellStyle name="Normal_STAFFS" xfId="15"/>
    <cellStyle name="Normal_STHYORKS" xfId="68"/>
    <cellStyle name="Normal_SUFFOLK" xfId="73"/>
    <cellStyle name="Normal_SURREY" xfId="53"/>
    <cellStyle name="Normal_SUTTON" xfId="43"/>
    <cellStyle name="Normal_TYNEWEAR" xfId="59"/>
    <cellStyle name="Normal_WANDSWORTH" xfId="46"/>
    <cellStyle name="Normal_WARWICK" xfId="17"/>
    <cellStyle name="Normal_WESTMIDL" xfId="16"/>
    <cellStyle name="Normal_WESTYORKS" xfId="69"/>
    <cellStyle name="Normal_WILTS" xfId="10"/>
    <cellStyle name="Normal_WORCS" xfId="12"/>
    <cellStyle name="Normal_WSUSSEX" xfId="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H1158"/>
  <sheetViews>
    <sheetView showGridLines="0" topLeftCell="A367" workbookViewId="0"/>
  </sheetViews>
  <sheetFormatPr baseColWidth="10" defaultColWidth="12.6640625" defaultRowHeight="14" x14ac:dyDescent="0"/>
  <cols>
    <col min="1" max="1" width="45.6640625" style="281" customWidth="1"/>
    <col min="2" max="2" width="10.1640625" style="281" customWidth="1"/>
    <col min="3" max="3" width="2.33203125" style="281" customWidth="1"/>
    <col min="4" max="4" width="34.1640625" style="281" customWidth="1"/>
    <col min="5" max="16384" width="12.6640625" style="281"/>
  </cols>
  <sheetData>
    <row r="1" spans="1:4">
      <c r="A1" s="306" t="s">
        <v>4326</v>
      </c>
      <c r="B1" s="307">
        <f>SUM(B2:B21)</f>
        <v>77557</v>
      </c>
    </row>
    <row r="2" spans="1:4">
      <c r="A2" s="280" t="s">
        <v>4350</v>
      </c>
      <c r="B2" s="9">
        <v>5630</v>
      </c>
      <c r="D2" s="280" t="s">
        <v>4327</v>
      </c>
    </row>
    <row r="3" spans="1:4">
      <c r="A3" s="280" t="s">
        <v>4363</v>
      </c>
      <c r="B3" s="9">
        <v>4154</v>
      </c>
      <c r="D3" s="280" t="s">
        <v>4327</v>
      </c>
    </row>
    <row r="4" spans="1:4">
      <c r="A4" s="280" t="s">
        <v>4366</v>
      </c>
      <c r="B4" s="9">
        <v>6553</v>
      </c>
      <c r="D4" s="280" t="s">
        <v>4327</v>
      </c>
    </row>
    <row r="5" spans="1:4">
      <c r="A5" s="280" t="s">
        <v>4367</v>
      </c>
      <c r="B5" s="9">
        <v>4288</v>
      </c>
      <c r="D5" s="280" t="s">
        <v>4327</v>
      </c>
    </row>
    <row r="6" spans="1:4">
      <c r="A6" s="280" t="s">
        <v>4369</v>
      </c>
      <c r="B6" s="9">
        <v>4187</v>
      </c>
      <c r="D6" s="280" t="s">
        <v>4327</v>
      </c>
    </row>
    <row r="7" spans="1:4">
      <c r="A7" s="280" t="s">
        <v>4371</v>
      </c>
      <c r="B7" s="9">
        <v>4172</v>
      </c>
      <c r="D7" s="280" t="s">
        <v>4327</v>
      </c>
    </row>
    <row r="8" spans="1:4">
      <c r="A8" s="280" t="s">
        <v>4372</v>
      </c>
      <c r="B8" s="9">
        <v>1792</v>
      </c>
      <c r="D8" s="280" t="s">
        <v>4327</v>
      </c>
    </row>
    <row r="9" spans="1:4">
      <c r="A9" s="280" t="s">
        <v>4374</v>
      </c>
      <c r="B9" s="3">
        <v>3459</v>
      </c>
      <c r="D9" s="280" t="s">
        <v>5148</v>
      </c>
    </row>
    <row r="10" spans="1:4">
      <c r="A10" s="280" t="s">
        <v>4381</v>
      </c>
      <c r="B10" s="3">
        <v>3254</v>
      </c>
      <c r="D10" s="280" t="s">
        <v>5148</v>
      </c>
    </row>
    <row r="11" spans="1:4">
      <c r="A11" s="280" t="s">
        <v>4389</v>
      </c>
      <c r="B11" s="4">
        <v>3370</v>
      </c>
      <c r="D11" s="280" t="s">
        <v>5148</v>
      </c>
    </row>
    <row r="12" spans="1:4">
      <c r="A12" s="280" t="s">
        <v>4390</v>
      </c>
      <c r="B12" s="4">
        <v>4618</v>
      </c>
      <c r="D12" s="280" t="s">
        <v>5148</v>
      </c>
    </row>
    <row r="13" spans="1:4">
      <c r="A13" s="280" t="s">
        <v>4488</v>
      </c>
      <c r="B13" s="3">
        <v>2702</v>
      </c>
      <c r="D13" s="280" t="s">
        <v>5148</v>
      </c>
    </row>
    <row r="14" spans="1:4">
      <c r="A14" s="280" t="s">
        <v>4492</v>
      </c>
      <c r="B14" s="3">
        <v>4159</v>
      </c>
      <c r="D14" s="280" t="s">
        <v>5148</v>
      </c>
    </row>
    <row r="15" spans="1:4">
      <c r="A15" s="280" t="s">
        <v>4495</v>
      </c>
      <c r="B15" s="3">
        <v>4368</v>
      </c>
      <c r="D15" s="280" t="s">
        <v>5148</v>
      </c>
    </row>
    <row r="16" spans="1:4">
      <c r="A16" s="280" t="s">
        <v>4496</v>
      </c>
      <c r="B16" s="3">
        <v>3118</v>
      </c>
      <c r="D16" s="280" t="s">
        <v>5148</v>
      </c>
    </row>
    <row r="17" spans="1:4">
      <c r="A17" s="280" t="s">
        <v>4478</v>
      </c>
      <c r="B17" s="3">
        <v>4579</v>
      </c>
      <c r="D17" s="280" t="s">
        <v>5147</v>
      </c>
    </row>
    <row r="18" spans="1:4">
      <c r="A18" s="280" t="s">
        <v>4479</v>
      </c>
      <c r="B18" s="3">
        <v>2818</v>
      </c>
      <c r="D18" s="280" t="s">
        <v>5147</v>
      </c>
    </row>
    <row r="19" spans="1:4">
      <c r="A19" s="281" t="s">
        <v>4487</v>
      </c>
      <c r="B19" s="4">
        <v>3074</v>
      </c>
      <c r="D19" s="280" t="s">
        <v>5147</v>
      </c>
    </row>
    <row r="20" spans="1:4">
      <c r="A20" s="280" t="s">
        <v>4491</v>
      </c>
      <c r="B20" s="4">
        <v>4290</v>
      </c>
      <c r="D20" s="280" t="s">
        <v>5147</v>
      </c>
    </row>
    <row r="21" spans="1:4">
      <c r="A21" s="280" t="s">
        <v>4497</v>
      </c>
      <c r="B21" s="4">
        <v>2972</v>
      </c>
      <c r="D21" s="280" t="s">
        <v>5147</v>
      </c>
    </row>
    <row r="23" spans="1:4">
      <c r="A23" s="280" t="s">
        <v>4327</v>
      </c>
      <c r="B23" s="283">
        <f>SUM(B2:B8)</f>
        <v>30776</v>
      </c>
      <c r="D23" s="308">
        <f>B23/B1</f>
        <v>0.3968178243098624</v>
      </c>
    </row>
    <row r="24" spans="1:4">
      <c r="A24" s="280" t="s">
        <v>5148</v>
      </c>
      <c r="B24" s="283">
        <f>SUM(B9:B16)</f>
        <v>29048</v>
      </c>
      <c r="D24" s="308">
        <f t="shared" ref="D24:D25" si="0">B24/B2</f>
        <v>5.159502664298401</v>
      </c>
    </row>
    <row r="25" spans="1:4">
      <c r="A25" s="280" t="s">
        <v>5147</v>
      </c>
      <c r="B25" s="283">
        <f>SUM(B17:B21)</f>
        <v>17733</v>
      </c>
      <c r="D25" s="308">
        <f t="shared" si="0"/>
        <v>4.268897448242658</v>
      </c>
    </row>
    <row r="28" spans="1:4">
      <c r="A28" s="309" t="s">
        <v>4327</v>
      </c>
      <c r="B28" s="307">
        <f>SUM(B29:B45)</f>
        <v>73929</v>
      </c>
    </row>
    <row r="29" spans="1:4">
      <c r="A29" s="280" t="s">
        <v>4356</v>
      </c>
      <c r="B29" s="9">
        <v>3599</v>
      </c>
      <c r="D29" s="280" t="s">
        <v>4327</v>
      </c>
    </row>
    <row r="30" spans="1:4">
      <c r="A30" s="280" t="s">
        <v>4359</v>
      </c>
      <c r="B30" s="9">
        <v>3753</v>
      </c>
      <c r="D30" s="280" t="s">
        <v>4327</v>
      </c>
    </row>
    <row r="31" spans="1:4">
      <c r="A31" s="280" t="s">
        <v>4360</v>
      </c>
      <c r="B31" s="9">
        <v>3790</v>
      </c>
      <c r="D31" s="280" t="s">
        <v>4327</v>
      </c>
    </row>
    <row r="32" spans="1:4">
      <c r="A32" s="280" t="s">
        <v>4361</v>
      </c>
      <c r="B32" s="9">
        <v>4249</v>
      </c>
      <c r="D32" s="280" t="s">
        <v>4327</v>
      </c>
    </row>
    <row r="33" spans="1:4">
      <c r="A33" s="280" t="s">
        <v>4362</v>
      </c>
      <c r="B33" s="9">
        <v>4312</v>
      </c>
      <c r="D33" s="280" t="s">
        <v>4327</v>
      </c>
    </row>
    <row r="34" spans="1:4">
      <c r="A34" s="280" t="s">
        <v>4364</v>
      </c>
      <c r="B34" s="9">
        <v>5870</v>
      </c>
      <c r="D34" s="280" t="s">
        <v>4327</v>
      </c>
    </row>
    <row r="35" spans="1:4">
      <c r="A35" s="280" t="s">
        <v>4365</v>
      </c>
      <c r="B35" s="9">
        <v>3698</v>
      </c>
      <c r="D35" s="280" t="s">
        <v>4327</v>
      </c>
    </row>
    <row r="36" spans="1:4">
      <c r="A36" s="280" t="s">
        <v>4368</v>
      </c>
      <c r="B36" s="9">
        <v>4407</v>
      </c>
      <c r="D36" s="280" t="s">
        <v>4327</v>
      </c>
    </row>
    <row r="37" spans="1:4">
      <c r="A37" s="280" t="s">
        <v>4352</v>
      </c>
      <c r="B37" s="9">
        <v>4138</v>
      </c>
      <c r="D37" s="280" t="s">
        <v>5149</v>
      </c>
    </row>
    <row r="38" spans="1:4">
      <c r="A38" s="280" t="s">
        <v>4353</v>
      </c>
      <c r="B38" s="9">
        <v>4483</v>
      </c>
      <c r="D38" s="280" t="s">
        <v>5149</v>
      </c>
    </row>
    <row r="39" spans="1:4">
      <c r="A39" s="280" t="s">
        <v>4354</v>
      </c>
      <c r="B39" s="9">
        <v>3767</v>
      </c>
      <c r="D39" s="280" t="s">
        <v>5149</v>
      </c>
    </row>
    <row r="40" spans="1:4">
      <c r="A40" s="280" t="s">
        <v>4355</v>
      </c>
      <c r="B40" s="9">
        <v>4164</v>
      </c>
      <c r="D40" s="280" t="s">
        <v>5149</v>
      </c>
    </row>
    <row r="41" spans="1:4">
      <c r="A41" s="280" t="s">
        <v>4358</v>
      </c>
      <c r="B41" s="9">
        <v>3753</v>
      </c>
      <c r="D41" s="280" t="s">
        <v>5149</v>
      </c>
    </row>
    <row r="42" spans="1:4">
      <c r="A42" s="280" t="s">
        <v>4364</v>
      </c>
      <c r="B42" s="9">
        <v>74</v>
      </c>
      <c r="D42" s="280" t="s">
        <v>5149</v>
      </c>
    </row>
    <row r="43" spans="1:4">
      <c r="A43" s="280" t="s">
        <v>4335</v>
      </c>
      <c r="B43" s="3">
        <v>11220</v>
      </c>
      <c r="D43" s="280" t="s">
        <v>5149</v>
      </c>
    </row>
    <row r="44" spans="1:4">
      <c r="A44" s="280" t="s">
        <v>4439</v>
      </c>
      <c r="B44" s="9">
        <v>3523</v>
      </c>
      <c r="D44" s="280" t="s">
        <v>5149</v>
      </c>
    </row>
    <row r="45" spans="1:4">
      <c r="A45" s="280" t="s">
        <v>4447</v>
      </c>
      <c r="B45" s="9">
        <v>5129</v>
      </c>
      <c r="D45" s="280" t="s">
        <v>5149</v>
      </c>
    </row>
    <row r="47" spans="1:4">
      <c r="A47" s="280" t="s">
        <v>4327</v>
      </c>
      <c r="B47" s="283">
        <f>SUM(B29:B36)</f>
        <v>33678</v>
      </c>
      <c r="D47" s="308">
        <f>B47/B28</f>
        <v>0.45554518524530291</v>
      </c>
    </row>
    <row r="48" spans="1:4">
      <c r="A48" s="280" t="s">
        <v>5149</v>
      </c>
      <c r="B48" s="283">
        <f>SUM(B37:B45)</f>
        <v>40251</v>
      </c>
      <c r="D48" s="308">
        <f>B48/B28</f>
        <v>0.54445481475469704</v>
      </c>
    </row>
    <row r="51" spans="1:4">
      <c r="A51" s="311" t="s">
        <v>4973</v>
      </c>
      <c r="B51" s="307">
        <f>SUM(B52:B74)</f>
        <v>76418</v>
      </c>
    </row>
    <row r="52" spans="1:4">
      <c r="A52" s="303" t="s">
        <v>4995</v>
      </c>
      <c r="B52" s="3">
        <v>2305</v>
      </c>
      <c r="C52" s="291"/>
      <c r="D52" s="303" t="s">
        <v>4973</v>
      </c>
    </row>
    <row r="53" spans="1:4">
      <c r="A53" s="303" t="s">
        <v>4996</v>
      </c>
      <c r="B53" s="3">
        <v>5673</v>
      </c>
      <c r="C53" s="291"/>
      <c r="D53" s="303" t="s">
        <v>4973</v>
      </c>
    </row>
    <row r="54" spans="1:4">
      <c r="A54" s="303" t="s">
        <v>4997</v>
      </c>
      <c r="B54" s="3">
        <v>2869</v>
      </c>
      <c r="C54" s="291"/>
      <c r="D54" s="303" t="s">
        <v>4973</v>
      </c>
    </row>
    <row r="55" spans="1:4">
      <c r="A55" s="303" t="s">
        <v>4998</v>
      </c>
      <c r="B55" s="3">
        <v>2761</v>
      </c>
      <c r="C55" s="291"/>
      <c r="D55" s="303" t="s">
        <v>4973</v>
      </c>
    </row>
    <row r="56" spans="1:4">
      <c r="A56" s="303" t="s">
        <v>4999</v>
      </c>
      <c r="B56" s="3">
        <v>4949</v>
      </c>
      <c r="C56" s="291"/>
      <c r="D56" s="303" t="s">
        <v>4973</v>
      </c>
    </row>
    <row r="57" spans="1:4">
      <c r="A57" s="303" t="s">
        <v>5004</v>
      </c>
      <c r="B57" s="3">
        <v>5513</v>
      </c>
      <c r="C57" s="291"/>
      <c r="D57" s="303" t="s">
        <v>4973</v>
      </c>
    </row>
    <row r="58" spans="1:4">
      <c r="A58" s="303" t="s">
        <v>5005</v>
      </c>
      <c r="B58" s="3">
        <v>2611</v>
      </c>
      <c r="C58" s="291"/>
      <c r="D58" s="303" t="s">
        <v>4973</v>
      </c>
    </row>
    <row r="59" spans="1:4">
      <c r="A59" s="303" t="s">
        <v>5006</v>
      </c>
      <c r="B59" s="3">
        <v>2391</v>
      </c>
      <c r="C59" s="291"/>
      <c r="D59" s="303" t="s">
        <v>4973</v>
      </c>
    </row>
    <row r="60" spans="1:4">
      <c r="A60" s="303" t="s">
        <v>5007</v>
      </c>
      <c r="B60" s="3">
        <v>2984</v>
      </c>
      <c r="C60" s="291"/>
      <c r="D60" s="303" t="s">
        <v>4973</v>
      </c>
    </row>
    <row r="61" spans="1:4">
      <c r="A61" s="303" t="s">
        <v>5008</v>
      </c>
      <c r="B61" s="3">
        <v>2619</v>
      </c>
      <c r="C61" s="291"/>
      <c r="D61" s="303" t="s">
        <v>4973</v>
      </c>
    </row>
    <row r="62" spans="1:4">
      <c r="A62" s="303" t="s">
        <v>5009</v>
      </c>
      <c r="B62" s="3">
        <v>2647</v>
      </c>
      <c r="C62" s="291"/>
      <c r="D62" s="303" t="s">
        <v>4973</v>
      </c>
    </row>
    <row r="63" spans="1:4">
      <c r="A63" s="303" t="s">
        <v>1915</v>
      </c>
      <c r="B63" s="3">
        <v>2814</v>
      </c>
      <c r="C63" s="291"/>
      <c r="D63" s="303" t="s">
        <v>4973</v>
      </c>
    </row>
    <row r="64" spans="1:4">
      <c r="A64" s="303" t="s">
        <v>5010</v>
      </c>
      <c r="B64" s="3">
        <v>5063</v>
      </c>
      <c r="C64" s="291"/>
      <c r="D64" s="303" t="s">
        <v>4973</v>
      </c>
    </row>
    <row r="65" spans="1:4">
      <c r="A65" s="303" t="s">
        <v>5011</v>
      </c>
      <c r="B65" s="3">
        <v>5261</v>
      </c>
      <c r="C65" s="291"/>
      <c r="D65" s="303" t="s">
        <v>4973</v>
      </c>
    </row>
    <row r="66" spans="1:4">
      <c r="A66" s="291" t="s">
        <v>5012</v>
      </c>
      <c r="B66" s="3">
        <v>2333</v>
      </c>
      <c r="C66" s="291"/>
      <c r="D66" s="303" t="s">
        <v>4973</v>
      </c>
    </row>
    <row r="67" spans="1:4">
      <c r="A67" s="291" t="s">
        <v>5013</v>
      </c>
      <c r="B67" s="4">
        <v>5061</v>
      </c>
      <c r="C67" s="291"/>
      <c r="D67" s="303" t="s">
        <v>4973</v>
      </c>
    </row>
    <row r="68" spans="1:4">
      <c r="A68" s="291" t="s">
        <v>5014</v>
      </c>
      <c r="B68" s="4">
        <v>2698</v>
      </c>
      <c r="C68" s="291"/>
      <c r="D68" s="303" t="s">
        <v>4973</v>
      </c>
    </row>
    <row r="69" spans="1:4">
      <c r="A69" s="291" t="s">
        <v>5015</v>
      </c>
      <c r="B69" s="4">
        <v>2381</v>
      </c>
      <c r="C69" s="291"/>
      <c r="D69" s="303" t="s">
        <v>4973</v>
      </c>
    </row>
    <row r="70" spans="1:4">
      <c r="A70" s="303" t="s">
        <v>5016</v>
      </c>
      <c r="B70" s="4">
        <v>2615</v>
      </c>
      <c r="C70" s="291"/>
      <c r="D70" s="303" t="s">
        <v>4973</v>
      </c>
    </row>
    <row r="71" spans="1:4">
      <c r="A71" s="303" t="s">
        <v>5047</v>
      </c>
      <c r="B71" s="9">
        <v>1845</v>
      </c>
      <c r="C71" s="291"/>
      <c r="D71" s="303" t="s">
        <v>4973</v>
      </c>
    </row>
    <row r="72" spans="1:4">
      <c r="A72" s="303" t="s">
        <v>5049</v>
      </c>
      <c r="B72" s="9">
        <v>1907</v>
      </c>
      <c r="C72" s="291"/>
      <c r="D72" s="303" t="s">
        <v>4973</v>
      </c>
    </row>
    <row r="73" spans="1:4">
      <c r="A73" s="303" t="s">
        <v>5050</v>
      </c>
      <c r="B73" s="9">
        <v>3857</v>
      </c>
      <c r="C73" s="291"/>
      <c r="D73" s="303" t="s">
        <v>4973</v>
      </c>
    </row>
    <row r="74" spans="1:4">
      <c r="A74" s="303" t="s">
        <v>5051</v>
      </c>
      <c r="B74" s="9">
        <v>3261</v>
      </c>
      <c r="C74" s="291"/>
      <c r="D74" s="303" t="s">
        <v>4973</v>
      </c>
    </row>
    <row r="76" spans="1:4">
      <c r="A76" s="303" t="s">
        <v>4973</v>
      </c>
      <c r="B76" s="283">
        <f>SUM(B52:B74)</f>
        <v>76418</v>
      </c>
      <c r="D76" s="308">
        <f>B76/B51</f>
        <v>1</v>
      </c>
    </row>
    <row r="79" spans="1:4">
      <c r="A79" s="311" t="s">
        <v>4974</v>
      </c>
      <c r="B79" s="312">
        <f>SUM(B80:B101)</f>
        <v>76764</v>
      </c>
      <c r="C79" s="291"/>
      <c r="D79" s="291"/>
    </row>
    <row r="80" spans="1:4">
      <c r="A80" s="303" t="s">
        <v>5017</v>
      </c>
      <c r="B80" s="3">
        <v>1863</v>
      </c>
      <c r="C80" s="291"/>
      <c r="D80" s="303" t="s">
        <v>4974</v>
      </c>
    </row>
    <row r="81" spans="1:4">
      <c r="A81" s="303" t="s">
        <v>5018</v>
      </c>
      <c r="B81" s="3">
        <v>1817</v>
      </c>
      <c r="C81" s="291"/>
      <c r="D81" s="303" t="s">
        <v>4974</v>
      </c>
    </row>
    <row r="82" spans="1:4">
      <c r="A82" s="303" t="s">
        <v>5019</v>
      </c>
      <c r="B82" s="3">
        <v>4437</v>
      </c>
      <c r="C82" s="291"/>
      <c r="D82" s="303" t="s">
        <v>4974</v>
      </c>
    </row>
    <row r="83" spans="1:4">
      <c r="A83" s="303" t="s">
        <v>5020</v>
      </c>
      <c r="B83" s="3">
        <v>1505</v>
      </c>
      <c r="C83" s="291"/>
      <c r="D83" s="303" t="s">
        <v>4974</v>
      </c>
    </row>
    <row r="84" spans="1:4">
      <c r="A84" s="303" t="s">
        <v>5022</v>
      </c>
      <c r="B84" s="3">
        <v>5273</v>
      </c>
      <c r="C84" s="291"/>
      <c r="D84" s="303" t="s">
        <v>4974</v>
      </c>
    </row>
    <row r="85" spans="1:4">
      <c r="A85" s="303" t="s">
        <v>5023</v>
      </c>
      <c r="B85" s="3">
        <v>4887</v>
      </c>
      <c r="C85" s="291"/>
      <c r="D85" s="303" t="s">
        <v>4974</v>
      </c>
    </row>
    <row r="86" spans="1:4">
      <c r="A86" s="303" t="s">
        <v>5024</v>
      </c>
      <c r="B86" s="3">
        <v>3515</v>
      </c>
      <c r="C86" s="291"/>
      <c r="D86" s="303" t="s">
        <v>4974</v>
      </c>
    </row>
    <row r="87" spans="1:4">
      <c r="A87" s="303" t="s">
        <v>5025</v>
      </c>
      <c r="B87" s="3">
        <v>3483</v>
      </c>
      <c r="C87" s="291"/>
      <c r="D87" s="303" t="s">
        <v>4974</v>
      </c>
    </row>
    <row r="88" spans="1:4">
      <c r="A88" s="303" t="s">
        <v>5026</v>
      </c>
      <c r="B88" s="3">
        <v>1898</v>
      </c>
      <c r="C88" s="291"/>
      <c r="D88" s="303" t="s">
        <v>4974</v>
      </c>
    </row>
    <row r="89" spans="1:4">
      <c r="A89" s="303" t="s">
        <v>5027</v>
      </c>
      <c r="B89" s="3">
        <v>5726</v>
      </c>
      <c r="C89" s="291"/>
      <c r="D89" s="303" t="s">
        <v>4974</v>
      </c>
    </row>
    <row r="90" spans="1:4">
      <c r="A90" s="303" t="s">
        <v>5028</v>
      </c>
      <c r="B90" s="3">
        <v>1910</v>
      </c>
      <c r="C90" s="291"/>
      <c r="D90" s="303" t="s">
        <v>4974</v>
      </c>
    </row>
    <row r="91" spans="1:4">
      <c r="A91" s="303" t="s">
        <v>4618</v>
      </c>
      <c r="B91" s="3">
        <v>2008</v>
      </c>
      <c r="C91" s="291"/>
      <c r="D91" s="303" t="s">
        <v>4974</v>
      </c>
    </row>
    <row r="92" spans="1:4">
      <c r="A92" s="303" t="s">
        <v>5030</v>
      </c>
      <c r="B92" s="3">
        <v>1846</v>
      </c>
      <c r="C92" s="291"/>
      <c r="D92" s="303" t="s">
        <v>4974</v>
      </c>
    </row>
    <row r="93" spans="1:4">
      <c r="A93" s="303" t="s">
        <v>5031</v>
      </c>
      <c r="B93" s="3">
        <v>1816</v>
      </c>
      <c r="C93" s="291"/>
      <c r="D93" s="303" t="s">
        <v>4974</v>
      </c>
    </row>
    <row r="94" spans="1:4">
      <c r="A94" s="303" t="s">
        <v>4496</v>
      </c>
      <c r="B94" s="3">
        <v>1656</v>
      </c>
      <c r="C94" s="291"/>
      <c r="D94" s="303" t="s">
        <v>4974</v>
      </c>
    </row>
    <row r="95" spans="1:4">
      <c r="A95" s="303" t="s">
        <v>5033</v>
      </c>
      <c r="B95" s="4">
        <v>1533</v>
      </c>
      <c r="C95" s="291"/>
      <c r="D95" s="303" t="s">
        <v>4974</v>
      </c>
    </row>
    <row r="96" spans="1:4">
      <c r="A96" s="303" t="s">
        <v>5034</v>
      </c>
      <c r="B96" s="4">
        <v>4760</v>
      </c>
      <c r="C96" s="291"/>
      <c r="D96" s="303" t="s">
        <v>4974</v>
      </c>
    </row>
    <row r="97" spans="1:4">
      <c r="A97" s="303" t="s">
        <v>5035</v>
      </c>
      <c r="B97" s="4">
        <v>6476</v>
      </c>
      <c r="C97" s="291"/>
      <c r="D97" s="303" t="s">
        <v>4974</v>
      </c>
    </row>
    <row r="98" spans="1:4">
      <c r="A98" s="303" t="s">
        <v>5036</v>
      </c>
      <c r="B98" s="4">
        <v>4836</v>
      </c>
      <c r="C98" s="291"/>
      <c r="D98" s="303" t="s">
        <v>4974</v>
      </c>
    </row>
    <row r="99" spans="1:4">
      <c r="A99" s="303" t="s">
        <v>5037</v>
      </c>
      <c r="B99" s="4">
        <v>5300</v>
      </c>
      <c r="C99" s="291"/>
      <c r="D99" s="303" t="s">
        <v>4974</v>
      </c>
    </row>
    <row r="100" spans="1:4">
      <c r="A100" s="303" t="s">
        <v>5038</v>
      </c>
      <c r="B100" s="4">
        <v>5132</v>
      </c>
      <c r="C100" s="291"/>
      <c r="D100" s="303" t="s">
        <v>4974</v>
      </c>
    </row>
    <row r="101" spans="1:4">
      <c r="A101" s="303" t="s">
        <v>5039</v>
      </c>
      <c r="B101" s="4">
        <v>5087</v>
      </c>
      <c r="C101" s="291"/>
      <c r="D101" s="303" t="s">
        <v>4974</v>
      </c>
    </row>
    <row r="102" spans="1:4">
      <c r="A102" s="291"/>
      <c r="B102" s="305"/>
      <c r="C102" s="291"/>
      <c r="D102" s="291"/>
    </row>
    <row r="103" spans="1:4">
      <c r="A103" s="303" t="s">
        <v>4974</v>
      </c>
      <c r="B103" s="304">
        <f>SUM(B80:B83)+SUM(B84:B91)+SUM(B92:B94)+SUM(B95:B101)</f>
        <v>76764</v>
      </c>
      <c r="C103" s="291"/>
      <c r="D103" s="313">
        <f>B103/B79</f>
        <v>1</v>
      </c>
    </row>
    <row r="106" spans="1:4">
      <c r="A106" s="309" t="s">
        <v>4328</v>
      </c>
      <c r="B106" s="310">
        <f>SUM(B107:B134)</f>
        <v>76946</v>
      </c>
    </row>
    <row r="107" spans="1:4">
      <c r="A107" s="280" t="s">
        <v>4373</v>
      </c>
      <c r="B107" s="3">
        <v>2452</v>
      </c>
      <c r="D107" s="280" t="s">
        <v>5148</v>
      </c>
    </row>
    <row r="108" spans="1:4">
      <c r="A108" s="280" t="s">
        <v>4375</v>
      </c>
      <c r="B108" s="3">
        <v>2889</v>
      </c>
      <c r="D108" s="280" t="s">
        <v>5148</v>
      </c>
    </row>
    <row r="109" spans="1:4">
      <c r="A109" s="280" t="s">
        <v>4376</v>
      </c>
      <c r="B109" s="3">
        <v>2948</v>
      </c>
      <c r="D109" s="280" t="s">
        <v>5148</v>
      </c>
    </row>
    <row r="110" spans="1:4">
      <c r="A110" s="280" t="s">
        <v>4377</v>
      </c>
      <c r="B110" s="3">
        <v>2819</v>
      </c>
      <c r="D110" s="280" t="s">
        <v>5148</v>
      </c>
    </row>
    <row r="111" spans="1:4">
      <c r="A111" s="280" t="s">
        <v>4378</v>
      </c>
      <c r="B111" s="3">
        <v>2955</v>
      </c>
      <c r="D111" s="280" t="s">
        <v>5148</v>
      </c>
    </row>
    <row r="112" spans="1:4">
      <c r="A112" s="280" t="s">
        <v>4379</v>
      </c>
      <c r="B112" s="3">
        <v>2958</v>
      </c>
      <c r="D112" s="280" t="s">
        <v>5148</v>
      </c>
    </row>
    <row r="113" spans="1:4">
      <c r="A113" s="280" t="s">
        <v>4380</v>
      </c>
      <c r="B113" s="3">
        <v>4498</v>
      </c>
      <c r="D113" s="280" t="s">
        <v>5148</v>
      </c>
    </row>
    <row r="114" spans="1:4">
      <c r="A114" s="280" t="s">
        <v>4382</v>
      </c>
      <c r="B114" s="3">
        <v>2977</v>
      </c>
      <c r="D114" s="280" t="s">
        <v>5148</v>
      </c>
    </row>
    <row r="115" spans="1:4">
      <c r="A115" s="280" t="s">
        <v>4383</v>
      </c>
      <c r="B115" s="3">
        <v>3100</v>
      </c>
      <c r="D115" s="280" t="s">
        <v>5148</v>
      </c>
    </row>
    <row r="116" spans="1:4">
      <c r="A116" s="280" t="s">
        <v>4384</v>
      </c>
      <c r="B116" s="3">
        <v>999</v>
      </c>
      <c r="D116" s="280" t="s">
        <v>5148</v>
      </c>
    </row>
    <row r="117" spans="1:4">
      <c r="A117" s="280" t="s">
        <v>4385</v>
      </c>
      <c r="B117" s="3">
        <v>1609</v>
      </c>
      <c r="D117" s="280" t="s">
        <v>5148</v>
      </c>
    </row>
    <row r="118" spans="1:4">
      <c r="A118" s="280" t="s">
        <v>4386</v>
      </c>
      <c r="B118" s="3">
        <v>1592</v>
      </c>
      <c r="D118" s="280" t="s">
        <v>5148</v>
      </c>
    </row>
    <row r="119" spans="1:4">
      <c r="A119" s="280" t="s">
        <v>4387</v>
      </c>
      <c r="B119" s="3">
        <v>1403</v>
      </c>
      <c r="D119" s="280" t="s">
        <v>5148</v>
      </c>
    </row>
    <row r="120" spans="1:4">
      <c r="A120" s="280" t="s">
        <v>4388</v>
      </c>
      <c r="B120" s="4">
        <v>1831</v>
      </c>
      <c r="D120" s="280" t="s">
        <v>5148</v>
      </c>
    </row>
    <row r="121" spans="1:4">
      <c r="A121" s="280" t="s">
        <v>4391</v>
      </c>
      <c r="B121" s="4">
        <v>3806</v>
      </c>
      <c r="D121" s="280" t="s">
        <v>5148</v>
      </c>
    </row>
    <row r="122" spans="1:4">
      <c r="A122" s="280" t="s">
        <v>4392</v>
      </c>
      <c r="B122" s="4">
        <v>2996</v>
      </c>
      <c r="D122" s="280" t="s">
        <v>5148</v>
      </c>
    </row>
    <row r="123" spans="1:4">
      <c r="A123" s="280" t="s">
        <v>4403</v>
      </c>
      <c r="B123" s="4">
        <v>3353</v>
      </c>
      <c r="D123" s="280" t="s">
        <v>5147</v>
      </c>
    </row>
    <row r="124" spans="1:4">
      <c r="A124" s="280" t="s">
        <v>4480</v>
      </c>
      <c r="B124" s="3">
        <v>2699</v>
      </c>
      <c r="D124" s="280" t="s">
        <v>5147</v>
      </c>
    </row>
    <row r="125" spans="1:4">
      <c r="A125" s="280" t="s">
        <v>4481</v>
      </c>
      <c r="B125" s="3">
        <v>3189</v>
      </c>
      <c r="D125" s="280" t="s">
        <v>5147</v>
      </c>
    </row>
    <row r="126" spans="1:4">
      <c r="A126" s="280" t="s">
        <v>4482</v>
      </c>
      <c r="B126" s="3">
        <v>4149</v>
      </c>
      <c r="D126" s="280" t="s">
        <v>5147</v>
      </c>
    </row>
    <row r="127" spans="1:4">
      <c r="A127" s="280" t="s">
        <v>4484</v>
      </c>
      <c r="B127" s="3">
        <v>2810</v>
      </c>
      <c r="D127" s="280" t="s">
        <v>5147</v>
      </c>
    </row>
    <row r="128" spans="1:4">
      <c r="A128" s="280" t="s">
        <v>4485</v>
      </c>
      <c r="B128" s="3">
        <v>2802</v>
      </c>
      <c r="D128" s="280" t="s">
        <v>5147</v>
      </c>
    </row>
    <row r="129" spans="1:4">
      <c r="A129" s="280" t="s">
        <v>4486</v>
      </c>
      <c r="B129" s="4">
        <v>4133</v>
      </c>
      <c r="D129" s="280" t="s">
        <v>5147</v>
      </c>
    </row>
    <row r="130" spans="1:4">
      <c r="A130" s="280" t="s">
        <v>4489</v>
      </c>
      <c r="B130" s="4">
        <v>2959</v>
      </c>
      <c r="D130" s="280" t="s">
        <v>5147</v>
      </c>
    </row>
    <row r="131" spans="1:4">
      <c r="A131" s="280" t="s">
        <v>4490</v>
      </c>
      <c r="B131" s="4">
        <v>4286</v>
      </c>
      <c r="D131" s="280" t="s">
        <v>5147</v>
      </c>
    </row>
    <row r="132" spans="1:4">
      <c r="A132" s="280" t="s">
        <v>4493</v>
      </c>
      <c r="B132" s="4">
        <v>1916</v>
      </c>
      <c r="D132" s="280" t="s">
        <v>5147</v>
      </c>
    </row>
    <row r="133" spans="1:4">
      <c r="A133" s="280" t="s">
        <v>4494</v>
      </c>
      <c r="B133" s="4">
        <v>1369</v>
      </c>
      <c r="D133" s="280" t="s">
        <v>5147</v>
      </c>
    </row>
    <row r="134" spans="1:4">
      <c r="A134" s="280" t="s">
        <v>4498</v>
      </c>
      <c r="B134" s="4">
        <v>1449</v>
      </c>
      <c r="D134" s="280" t="s">
        <v>5147</v>
      </c>
    </row>
    <row r="136" spans="1:4">
      <c r="A136" s="280" t="s">
        <v>5148</v>
      </c>
      <c r="B136" s="283">
        <f>SUM(B107:B122)</f>
        <v>41832</v>
      </c>
      <c r="D136" s="308">
        <f>B136/B106</f>
        <v>0.54365399111064905</v>
      </c>
    </row>
    <row r="137" spans="1:4">
      <c r="A137" s="280" t="s">
        <v>5147</v>
      </c>
      <c r="B137" s="283">
        <f>SUM(B123:B134)</f>
        <v>35114</v>
      </c>
      <c r="D137" s="308">
        <f>B137/B106</f>
        <v>0.45634600888935095</v>
      </c>
    </row>
    <row r="140" spans="1:4">
      <c r="A140" s="314" t="s">
        <v>4702</v>
      </c>
      <c r="B140" s="315">
        <f>SUM(B141:B166)</f>
        <v>71989</v>
      </c>
      <c r="C140" s="293"/>
      <c r="D140" s="293"/>
    </row>
    <row r="141" spans="1:4">
      <c r="A141" s="292" t="s">
        <v>4708</v>
      </c>
      <c r="B141" s="3">
        <v>2839</v>
      </c>
      <c r="C141" s="293"/>
      <c r="D141" s="292" t="s">
        <v>4702</v>
      </c>
    </row>
    <row r="142" spans="1:4">
      <c r="A142" s="292" t="s">
        <v>4709</v>
      </c>
      <c r="B142" s="3">
        <v>1998</v>
      </c>
      <c r="C142" s="293"/>
      <c r="D142" s="292" t="s">
        <v>4702</v>
      </c>
    </row>
    <row r="143" spans="1:4">
      <c r="A143" s="292" t="s">
        <v>4710</v>
      </c>
      <c r="B143" s="3">
        <v>4806</v>
      </c>
      <c r="C143" s="293"/>
      <c r="D143" s="292" t="s">
        <v>4702</v>
      </c>
    </row>
    <row r="144" spans="1:4">
      <c r="A144" s="292" t="s">
        <v>4711</v>
      </c>
      <c r="B144" s="3">
        <v>2892</v>
      </c>
      <c r="C144" s="293"/>
      <c r="D144" s="292" t="s">
        <v>4702</v>
      </c>
    </row>
    <row r="145" spans="1:4">
      <c r="A145" s="292" t="s">
        <v>4712</v>
      </c>
      <c r="B145" s="3">
        <v>4512</v>
      </c>
      <c r="C145" s="293"/>
      <c r="D145" s="292" t="s">
        <v>4702</v>
      </c>
    </row>
    <row r="146" spans="1:4">
      <c r="A146" s="292" t="s">
        <v>4713</v>
      </c>
      <c r="B146" s="3">
        <v>2559</v>
      </c>
      <c r="C146" s="293"/>
      <c r="D146" s="292" t="s">
        <v>4702</v>
      </c>
    </row>
    <row r="147" spans="1:4">
      <c r="A147" s="292" t="s">
        <v>4714</v>
      </c>
      <c r="B147" s="3">
        <v>1432</v>
      </c>
      <c r="C147" s="293"/>
      <c r="D147" s="292" t="s">
        <v>4702</v>
      </c>
    </row>
    <row r="148" spans="1:4">
      <c r="A148" s="292" t="s">
        <v>4715</v>
      </c>
      <c r="B148" s="3">
        <v>3541</v>
      </c>
      <c r="C148" s="293"/>
      <c r="D148" s="292" t="s">
        <v>4702</v>
      </c>
    </row>
    <row r="149" spans="1:4">
      <c r="A149" s="292" t="s">
        <v>4716</v>
      </c>
      <c r="B149" s="3">
        <v>2294</v>
      </c>
      <c r="C149" s="293"/>
      <c r="D149" s="292" t="s">
        <v>4702</v>
      </c>
    </row>
    <row r="150" spans="1:4">
      <c r="A150" s="292" t="s">
        <v>4717</v>
      </c>
      <c r="B150" s="3">
        <v>840</v>
      </c>
      <c r="C150" s="293"/>
      <c r="D150" s="292" t="s">
        <v>4702</v>
      </c>
    </row>
    <row r="151" spans="1:4">
      <c r="A151" s="292" t="s">
        <v>4718</v>
      </c>
      <c r="B151" s="3">
        <v>2765</v>
      </c>
      <c r="C151" s="293"/>
      <c r="D151" s="292" t="s">
        <v>4702</v>
      </c>
    </row>
    <row r="152" spans="1:4">
      <c r="A152" s="292" t="s">
        <v>570</v>
      </c>
      <c r="B152" s="3">
        <v>2703</v>
      </c>
      <c r="C152" s="293"/>
      <c r="D152" s="292" t="s">
        <v>4702</v>
      </c>
    </row>
    <row r="153" spans="1:4">
      <c r="A153" s="292" t="s">
        <v>1782</v>
      </c>
      <c r="B153" s="3">
        <v>1397</v>
      </c>
      <c r="C153" s="293"/>
      <c r="D153" s="292" t="s">
        <v>4702</v>
      </c>
    </row>
    <row r="154" spans="1:4">
      <c r="A154" s="292" t="s">
        <v>4719</v>
      </c>
      <c r="B154" s="3">
        <v>2262</v>
      </c>
      <c r="C154" s="293"/>
      <c r="D154" s="292" t="s">
        <v>4702</v>
      </c>
    </row>
    <row r="155" spans="1:4">
      <c r="A155" s="292" t="s">
        <v>4720</v>
      </c>
      <c r="B155" s="3">
        <v>2994</v>
      </c>
      <c r="C155" s="293"/>
      <c r="D155" s="292" t="s">
        <v>4702</v>
      </c>
    </row>
    <row r="156" spans="1:4">
      <c r="A156" s="292" t="s">
        <v>4723</v>
      </c>
      <c r="B156" s="3">
        <v>1984</v>
      </c>
      <c r="C156" s="293"/>
      <c r="D156" s="292" t="s">
        <v>4702</v>
      </c>
    </row>
    <row r="157" spans="1:4">
      <c r="A157" s="292" t="s">
        <v>4184</v>
      </c>
      <c r="B157" s="3">
        <v>1802</v>
      </c>
      <c r="C157" s="293"/>
      <c r="D157" s="292" t="s">
        <v>4702</v>
      </c>
    </row>
    <row r="158" spans="1:4">
      <c r="A158" s="292" t="s">
        <v>4726</v>
      </c>
      <c r="B158" s="3">
        <v>1698</v>
      </c>
      <c r="C158" s="293"/>
      <c r="D158" s="292" t="s">
        <v>4702</v>
      </c>
    </row>
    <row r="159" spans="1:4">
      <c r="A159" s="292" t="s">
        <v>4733</v>
      </c>
      <c r="B159" s="298">
        <v>1476</v>
      </c>
      <c r="C159" s="293"/>
      <c r="D159" s="292" t="s">
        <v>4702</v>
      </c>
    </row>
    <row r="160" spans="1:4">
      <c r="A160" s="292" t="s">
        <v>4740</v>
      </c>
      <c r="B160" s="3">
        <v>5924</v>
      </c>
      <c r="C160" s="293"/>
      <c r="D160" s="292" t="s">
        <v>4702</v>
      </c>
    </row>
    <row r="161" spans="1:4">
      <c r="A161" s="292" t="s">
        <v>4741</v>
      </c>
      <c r="B161" s="3">
        <v>3992</v>
      </c>
      <c r="C161" s="293"/>
      <c r="D161" s="292" t="s">
        <v>4702</v>
      </c>
    </row>
    <row r="162" spans="1:4">
      <c r="A162" s="292" t="s">
        <v>3547</v>
      </c>
      <c r="B162" s="3">
        <v>3398</v>
      </c>
      <c r="C162" s="293"/>
      <c r="D162" s="292" t="s">
        <v>4702</v>
      </c>
    </row>
    <row r="163" spans="1:4">
      <c r="A163" s="292" t="s">
        <v>4747</v>
      </c>
      <c r="B163" s="3">
        <v>1841</v>
      </c>
      <c r="C163" s="293"/>
      <c r="D163" s="292" t="s">
        <v>4702</v>
      </c>
    </row>
    <row r="164" spans="1:4">
      <c r="A164" s="292" t="s">
        <v>4749</v>
      </c>
      <c r="B164" s="3">
        <v>3896</v>
      </c>
      <c r="C164" s="293"/>
      <c r="D164" s="292" t="s">
        <v>4702</v>
      </c>
    </row>
    <row r="165" spans="1:4">
      <c r="A165" s="292" t="s">
        <v>4765</v>
      </c>
      <c r="B165" s="3">
        <v>4269</v>
      </c>
      <c r="C165" s="293"/>
      <c r="D165" s="292" t="s">
        <v>5152</v>
      </c>
    </row>
    <row r="166" spans="1:4">
      <c r="A166" s="292" t="s">
        <v>4767</v>
      </c>
      <c r="B166" s="3">
        <v>1875</v>
      </c>
      <c r="C166" s="293"/>
      <c r="D166" s="292" t="s">
        <v>5152</v>
      </c>
    </row>
    <row r="167" spans="1:4">
      <c r="A167" s="292"/>
      <c r="B167" s="3"/>
      <c r="C167" s="293"/>
      <c r="D167" s="292"/>
    </row>
    <row r="168" spans="1:4">
      <c r="A168" s="292" t="s">
        <v>4702</v>
      </c>
      <c r="B168" s="295">
        <f>SUM(B141:B164)</f>
        <v>65845</v>
      </c>
      <c r="C168" s="293"/>
      <c r="D168" s="316">
        <f>B168/B140</f>
        <v>0.91465362763755576</v>
      </c>
    </row>
    <row r="169" spans="1:4">
      <c r="A169" s="292" t="s">
        <v>5152</v>
      </c>
      <c r="B169" s="283">
        <f>SUM(B165:B166)</f>
        <v>6144</v>
      </c>
      <c r="C169" s="293"/>
      <c r="D169" s="316">
        <f>B169/B140</f>
        <v>8.5346372362444259E-2</v>
      </c>
    </row>
    <row r="170" spans="1:4">
      <c r="A170" s="292"/>
      <c r="B170" s="3"/>
      <c r="C170" s="293"/>
      <c r="D170" s="292"/>
    </row>
    <row r="171" spans="1:4">
      <c r="A171" s="292"/>
      <c r="B171" s="3"/>
      <c r="C171" s="293"/>
      <c r="D171" s="292"/>
    </row>
    <row r="172" spans="1:4">
      <c r="A172" s="317" t="s">
        <v>4514</v>
      </c>
      <c r="B172" s="36">
        <f>SUM(B173:B190)</f>
        <v>77561</v>
      </c>
      <c r="C172" s="293"/>
      <c r="D172" s="292"/>
    </row>
    <row r="173" spans="1:4">
      <c r="A173" s="285" t="s">
        <v>4624</v>
      </c>
      <c r="B173" s="3">
        <v>2763</v>
      </c>
      <c r="C173" s="286"/>
      <c r="D173" s="285" t="s">
        <v>4514</v>
      </c>
    </row>
    <row r="174" spans="1:4">
      <c r="A174" s="285" t="s">
        <v>4625</v>
      </c>
      <c r="B174" s="3">
        <v>2572</v>
      </c>
      <c r="C174" s="286"/>
      <c r="D174" s="285" t="s">
        <v>4514</v>
      </c>
    </row>
    <row r="175" spans="1:4">
      <c r="A175" s="285" t="s">
        <v>4626</v>
      </c>
      <c r="B175" s="3">
        <v>6803</v>
      </c>
      <c r="C175" s="286"/>
      <c r="D175" s="285" t="s">
        <v>4514</v>
      </c>
    </row>
    <row r="176" spans="1:4">
      <c r="A176" s="285" t="s">
        <v>4627</v>
      </c>
      <c r="B176" s="3">
        <v>7322</v>
      </c>
      <c r="C176" s="286"/>
      <c r="D176" s="285" t="s">
        <v>4514</v>
      </c>
    </row>
    <row r="177" spans="1:4">
      <c r="A177" s="285" t="s">
        <v>4628</v>
      </c>
      <c r="B177" s="3">
        <v>4605</v>
      </c>
      <c r="C177" s="286"/>
      <c r="D177" s="285" t="s">
        <v>4514</v>
      </c>
    </row>
    <row r="178" spans="1:4">
      <c r="A178" s="285" t="s">
        <v>4629</v>
      </c>
      <c r="B178" s="3">
        <v>2924</v>
      </c>
      <c r="C178" s="286"/>
      <c r="D178" s="285" t="s">
        <v>4514</v>
      </c>
    </row>
    <row r="179" spans="1:4">
      <c r="A179" s="285" t="s">
        <v>4630</v>
      </c>
      <c r="B179" s="3">
        <v>7687</v>
      </c>
      <c r="C179" s="286"/>
      <c r="D179" s="285" t="s">
        <v>4514</v>
      </c>
    </row>
    <row r="180" spans="1:4">
      <c r="A180" s="285" t="s">
        <v>4632</v>
      </c>
      <c r="B180" s="3">
        <v>4510</v>
      </c>
      <c r="C180" s="286"/>
      <c r="D180" s="285" t="s">
        <v>4514</v>
      </c>
    </row>
    <row r="181" spans="1:4">
      <c r="A181" s="285" t="s">
        <v>4633</v>
      </c>
      <c r="B181" s="3">
        <v>6662</v>
      </c>
      <c r="C181" s="286"/>
      <c r="D181" s="285" t="s">
        <v>4514</v>
      </c>
    </row>
    <row r="182" spans="1:4">
      <c r="A182" s="285" t="s">
        <v>4634</v>
      </c>
      <c r="B182" s="3">
        <v>7900</v>
      </c>
      <c r="C182" s="286"/>
      <c r="D182" s="285" t="s">
        <v>4514</v>
      </c>
    </row>
    <row r="183" spans="1:4">
      <c r="A183" s="285" t="s">
        <v>4635</v>
      </c>
      <c r="B183" s="3">
        <v>5237</v>
      </c>
      <c r="C183" s="286"/>
      <c r="D183" s="285" t="s">
        <v>4514</v>
      </c>
    </row>
    <row r="184" spans="1:4">
      <c r="A184" s="285" t="s">
        <v>4637</v>
      </c>
      <c r="B184" s="3">
        <v>6606</v>
      </c>
      <c r="C184" s="286"/>
      <c r="D184" s="285" t="s">
        <v>4514</v>
      </c>
    </row>
    <row r="185" spans="1:4">
      <c r="A185" s="285" t="s">
        <v>4639</v>
      </c>
      <c r="B185" s="3">
        <v>2475</v>
      </c>
      <c r="C185" s="286"/>
      <c r="D185" s="285" t="s">
        <v>4514</v>
      </c>
    </row>
    <row r="186" spans="1:4">
      <c r="A186" s="285" t="s">
        <v>4656</v>
      </c>
      <c r="B186" s="3">
        <v>1731</v>
      </c>
      <c r="C186" s="286"/>
      <c r="D186" s="285" t="s">
        <v>4520</v>
      </c>
    </row>
    <row r="187" spans="1:4">
      <c r="A187" s="287" t="s">
        <v>4673</v>
      </c>
      <c r="B187" s="4">
        <v>1906</v>
      </c>
      <c r="C187" s="286"/>
      <c r="D187" s="285" t="s">
        <v>4520</v>
      </c>
    </row>
    <row r="188" spans="1:4">
      <c r="A188" s="285" t="s">
        <v>4678</v>
      </c>
      <c r="B188" s="4">
        <v>1866</v>
      </c>
      <c r="C188" s="286"/>
      <c r="D188" s="285" t="s">
        <v>4520</v>
      </c>
    </row>
    <row r="189" spans="1:4">
      <c r="A189" s="287" t="s">
        <v>4679</v>
      </c>
      <c r="B189" s="4">
        <v>1801</v>
      </c>
      <c r="C189" s="286"/>
      <c r="D189" s="285" t="s">
        <v>4520</v>
      </c>
    </row>
    <row r="190" spans="1:4">
      <c r="A190" s="285" t="s">
        <v>4686</v>
      </c>
      <c r="B190" s="4">
        <v>2191</v>
      </c>
      <c r="C190" s="286"/>
      <c r="D190" s="285" t="s">
        <v>4520</v>
      </c>
    </row>
    <row r="191" spans="1:4">
      <c r="A191" s="292"/>
      <c r="B191" s="3"/>
      <c r="C191" s="293"/>
      <c r="D191" s="292"/>
    </row>
    <row r="192" spans="1:4">
      <c r="A192" s="285" t="s">
        <v>4514</v>
      </c>
      <c r="B192" s="3">
        <f>SUM(B173:B185)</f>
        <v>68066</v>
      </c>
      <c r="C192" s="293"/>
      <c r="D192" s="316">
        <f>B192/B172</f>
        <v>0.87758022717602924</v>
      </c>
    </row>
    <row r="193" spans="1:4">
      <c r="A193" s="285" t="s">
        <v>4520</v>
      </c>
      <c r="B193" s="3">
        <f>SUM(B186:B190)</f>
        <v>9495</v>
      </c>
      <c r="C193" s="293"/>
      <c r="D193" s="316">
        <f>B193/B172</f>
        <v>0.1224197728239708</v>
      </c>
    </row>
    <row r="194" spans="1:4">
      <c r="A194" s="292"/>
      <c r="B194" s="3"/>
      <c r="C194" s="293"/>
      <c r="D194" s="292"/>
    </row>
    <row r="195" spans="1:4">
      <c r="A195" s="292"/>
      <c r="B195" s="3"/>
      <c r="C195" s="293"/>
      <c r="D195" s="292"/>
    </row>
    <row r="196" spans="1:4">
      <c r="A196" s="311" t="s">
        <v>5160</v>
      </c>
      <c r="B196" s="312">
        <f>SUM(B197:B211)</f>
        <v>74703</v>
      </c>
      <c r="C196" s="291"/>
      <c r="D196" s="291"/>
    </row>
    <row r="197" spans="1:4">
      <c r="A197" s="303" t="s">
        <v>5052</v>
      </c>
      <c r="B197" s="9">
        <v>72</v>
      </c>
      <c r="C197" s="291"/>
      <c r="D197" s="303" t="s">
        <v>4973</v>
      </c>
    </row>
    <row r="198" spans="1:4">
      <c r="A198" s="303" t="s">
        <v>5041</v>
      </c>
      <c r="B198" s="9">
        <v>4050</v>
      </c>
      <c r="C198" s="291"/>
      <c r="D198" s="303" t="s">
        <v>5157</v>
      </c>
    </row>
    <row r="199" spans="1:4">
      <c r="A199" s="303" t="s">
        <v>5046</v>
      </c>
      <c r="B199" s="9">
        <v>5671</v>
      </c>
      <c r="C199" s="291"/>
      <c r="D199" s="303" t="s">
        <v>5157</v>
      </c>
    </row>
    <row r="200" spans="1:4">
      <c r="A200" s="303" t="s">
        <v>5052</v>
      </c>
      <c r="B200" s="9">
        <v>5156</v>
      </c>
      <c r="C200" s="291"/>
      <c r="D200" s="303" t="s">
        <v>5157</v>
      </c>
    </row>
    <row r="201" spans="1:4">
      <c r="A201" s="303" t="s">
        <v>5053</v>
      </c>
      <c r="B201" s="9">
        <v>5030</v>
      </c>
      <c r="C201" s="291"/>
      <c r="D201" s="303" t="s">
        <v>5157</v>
      </c>
    </row>
    <row r="202" spans="1:4">
      <c r="A202" s="303" t="s">
        <v>5054</v>
      </c>
      <c r="B202" s="9">
        <v>3833</v>
      </c>
      <c r="C202" s="291"/>
      <c r="D202" s="303" t="s">
        <v>5157</v>
      </c>
    </row>
    <row r="203" spans="1:4">
      <c r="A203" s="303" t="s">
        <v>5055</v>
      </c>
      <c r="B203" s="9">
        <v>3282</v>
      </c>
      <c r="C203" s="291"/>
      <c r="D203" s="303" t="s">
        <v>5157</v>
      </c>
    </row>
    <row r="204" spans="1:4">
      <c r="A204" s="303" t="s">
        <v>5056</v>
      </c>
      <c r="B204" s="9">
        <v>3687</v>
      </c>
      <c r="C204" s="291"/>
      <c r="D204" s="303" t="s">
        <v>5157</v>
      </c>
    </row>
    <row r="205" spans="1:4">
      <c r="A205" s="303" t="s">
        <v>5057</v>
      </c>
      <c r="B205" s="9">
        <v>3827</v>
      </c>
      <c r="C205" s="291"/>
      <c r="D205" s="303" t="s">
        <v>5157</v>
      </c>
    </row>
    <row r="206" spans="1:4">
      <c r="A206" s="303" t="s">
        <v>5059</v>
      </c>
      <c r="B206" s="9">
        <v>3550</v>
      </c>
      <c r="C206" s="291"/>
      <c r="D206" s="303" t="s">
        <v>5157</v>
      </c>
    </row>
    <row r="207" spans="1:4">
      <c r="A207" s="303" t="s">
        <v>4983</v>
      </c>
      <c r="B207" s="3">
        <v>11620</v>
      </c>
      <c r="C207" s="291"/>
      <c r="D207" s="303" t="s">
        <v>4977</v>
      </c>
    </row>
    <row r="208" spans="1:4">
      <c r="A208" s="303" t="s">
        <v>5000</v>
      </c>
      <c r="B208" s="4">
        <v>5183</v>
      </c>
      <c r="C208" s="291"/>
      <c r="D208" s="303" t="s">
        <v>4978</v>
      </c>
    </row>
    <row r="209" spans="1:4">
      <c r="A209" s="303" t="s">
        <v>5001</v>
      </c>
      <c r="B209" s="4">
        <v>7490</v>
      </c>
      <c r="C209" s="291"/>
      <c r="D209" s="303" t="s">
        <v>4978</v>
      </c>
    </row>
    <row r="210" spans="1:4">
      <c r="A210" s="303" t="s">
        <v>5002</v>
      </c>
      <c r="B210" s="4">
        <v>5321</v>
      </c>
      <c r="C210" s="291"/>
      <c r="D210" s="303" t="s">
        <v>4978</v>
      </c>
    </row>
    <row r="211" spans="1:4">
      <c r="A211" s="303" t="s">
        <v>5003</v>
      </c>
      <c r="B211" s="4">
        <v>6931</v>
      </c>
      <c r="C211" s="291"/>
      <c r="D211" s="303" t="s">
        <v>4978</v>
      </c>
    </row>
    <row r="212" spans="1:4">
      <c r="A212" s="292"/>
      <c r="B212" s="3"/>
      <c r="C212" s="293"/>
      <c r="D212" s="292"/>
    </row>
    <row r="213" spans="1:4">
      <c r="A213" s="303" t="s">
        <v>4973</v>
      </c>
      <c r="B213" s="3">
        <f>B197</f>
        <v>72</v>
      </c>
      <c r="C213" s="293"/>
      <c r="D213" s="316">
        <f>B213/B196</f>
        <v>9.638167141881852E-4</v>
      </c>
    </row>
    <row r="214" spans="1:4">
      <c r="A214" s="303" t="s">
        <v>5157</v>
      </c>
      <c r="B214" s="3">
        <f>SUM(B198:B206)</f>
        <v>38086</v>
      </c>
      <c r="C214" s="293"/>
      <c r="D214" s="316">
        <f>B214/B196</f>
        <v>0.50983226911904478</v>
      </c>
    </row>
    <row r="215" spans="1:4">
      <c r="A215" s="303" t="s">
        <v>4977</v>
      </c>
      <c r="B215" s="3">
        <f>B207</f>
        <v>11620</v>
      </c>
      <c r="C215" s="293"/>
      <c r="D215" s="316">
        <f>B215/B196</f>
        <v>0.155549308595371</v>
      </c>
    </row>
    <row r="216" spans="1:4">
      <c r="A216" s="303" t="s">
        <v>4978</v>
      </c>
      <c r="B216" s="3">
        <f>SUM(B208:B211)</f>
        <v>24925</v>
      </c>
      <c r="C216" s="293"/>
      <c r="D216" s="316">
        <f>B216/B196</f>
        <v>0.33365460557139603</v>
      </c>
    </row>
    <row r="217" spans="1:4">
      <c r="A217" s="292"/>
      <c r="B217" s="3"/>
      <c r="C217" s="293"/>
      <c r="D217" s="292"/>
    </row>
    <row r="218" spans="1:4">
      <c r="A218" s="292"/>
      <c r="B218" s="3"/>
      <c r="C218" s="293"/>
      <c r="D218" s="292"/>
    </row>
    <row r="219" spans="1:4">
      <c r="A219" s="317" t="s">
        <v>4515</v>
      </c>
      <c r="B219" s="307">
        <f>SUM(B220:B234)</f>
        <v>72294</v>
      </c>
    </row>
    <row r="220" spans="1:4">
      <c r="A220" s="285" t="s">
        <v>4636</v>
      </c>
      <c r="B220" s="3">
        <v>4651</v>
      </c>
      <c r="C220" s="286"/>
      <c r="D220" s="285" t="s">
        <v>4514</v>
      </c>
    </row>
    <row r="221" spans="1:4">
      <c r="A221" s="285" t="s">
        <v>4638</v>
      </c>
      <c r="B221" s="3">
        <v>5471</v>
      </c>
      <c r="C221" s="286"/>
      <c r="D221" s="285" t="s">
        <v>4514</v>
      </c>
    </row>
    <row r="222" spans="1:4">
      <c r="A222" s="285" t="s">
        <v>4631</v>
      </c>
      <c r="B222" s="4">
        <v>5440</v>
      </c>
      <c r="C222" s="286"/>
      <c r="D222" s="285" t="s">
        <v>4515</v>
      </c>
    </row>
    <row r="223" spans="1:4">
      <c r="A223" s="285" t="s">
        <v>4571</v>
      </c>
      <c r="B223" s="3">
        <v>5213</v>
      </c>
      <c r="C223" s="286"/>
      <c r="D223" s="285" t="s">
        <v>4515</v>
      </c>
    </row>
    <row r="224" spans="1:4">
      <c r="A224" s="285" t="s">
        <v>4573</v>
      </c>
      <c r="B224" s="3">
        <v>5250</v>
      </c>
      <c r="C224" s="286"/>
      <c r="D224" s="285" t="s">
        <v>4515</v>
      </c>
    </row>
    <row r="225" spans="1:4">
      <c r="A225" s="285" t="s">
        <v>4574</v>
      </c>
      <c r="B225" s="3">
        <v>5108</v>
      </c>
      <c r="C225" s="286"/>
      <c r="D225" s="285" t="s">
        <v>4515</v>
      </c>
    </row>
    <row r="226" spans="1:4">
      <c r="A226" s="285" t="s">
        <v>4576</v>
      </c>
      <c r="B226" s="3">
        <v>2484</v>
      </c>
      <c r="C226" s="286"/>
      <c r="D226" s="285" t="s">
        <v>4515</v>
      </c>
    </row>
    <row r="227" spans="1:4">
      <c r="A227" s="285" t="s">
        <v>4587</v>
      </c>
      <c r="B227" s="3">
        <v>5247</v>
      </c>
      <c r="C227" s="286"/>
      <c r="D227" s="285" t="s">
        <v>4515</v>
      </c>
    </row>
    <row r="228" spans="1:4">
      <c r="A228" s="285" t="s">
        <v>4590</v>
      </c>
      <c r="B228" s="3">
        <v>5292</v>
      </c>
      <c r="C228" s="286"/>
      <c r="D228" s="285" t="s">
        <v>4515</v>
      </c>
    </row>
    <row r="229" spans="1:4">
      <c r="A229" s="285" t="s">
        <v>4594</v>
      </c>
      <c r="B229" s="3">
        <v>5223</v>
      </c>
      <c r="C229" s="286"/>
      <c r="D229" s="285" t="s">
        <v>4515</v>
      </c>
    </row>
    <row r="230" spans="1:4">
      <c r="A230" s="285" t="s">
        <v>4595</v>
      </c>
      <c r="B230" s="3">
        <v>4985</v>
      </c>
      <c r="C230" s="286"/>
      <c r="D230" s="285" t="s">
        <v>4515</v>
      </c>
    </row>
    <row r="231" spans="1:4">
      <c r="A231" s="285" t="s">
        <v>4597</v>
      </c>
      <c r="B231" s="3">
        <v>7414</v>
      </c>
      <c r="C231" s="286"/>
      <c r="D231" s="285" t="s">
        <v>4515</v>
      </c>
    </row>
    <row r="232" spans="1:4">
      <c r="A232" s="285" t="s">
        <v>4598</v>
      </c>
      <c r="B232" s="3">
        <v>2415</v>
      </c>
      <c r="C232" s="286"/>
      <c r="D232" s="285" t="s">
        <v>4515</v>
      </c>
    </row>
    <row r="233" spans="1:4">
      <c r="A233" s="285" t="s">
        <v>4593</v>
      </c>
      <c r="B233" s="4">
        <v>5615</v>
      </c>
      <c r="C233" s="286"/>
      <c r="D233" s="285" t="s">
        <v>5151</v>
      </c>
    </row>
    <row r="234" spans="1:4">
      <c r="A234" s="285" t="s">
        <v>4596</v>
      </c>
      <c r="B234" s="4">
        <v>2486</v>
      </c>
      <c r="C234" s="286"/>
      <c r="D234" s="285" t="s">
        <v>5151</v>
      </c>
    </row>
    <row r="235" spans="1:4">
      <c r="A235" s="292"/>
      <c r="B235" s="3"/>
      <c r="C235" s="293"/>
      <c r="D235" s="292"/>
    </row>
    <row r="236" spans="1:4">
      <c r="A236" s="285" t="s">
        <v>4514</v>
      </c>
      <c r="B236" s="283">
        <f>SUM(B220:B221)</f>
        <v>10122</v>
      </c>
      <c r="D236" s="308">
        <f>B236/B219</f>
        <v>0.14001161922151215</v>
      </c>
    </row>
    <row r="237" spans="1:4">
      <c r="A237" s="285" t="s">
        <v>4515</v>
      </c>
      <c r="B237" s="283">
        <f>SUM(B222:B232)</f>
        <v>54071</v>
      </c>
      <c r="D237" s="308">
        <f>B237/B219</f>
        <v>0.747932055218967</v>
      </c>
    </row>
    <row r="238" spans="1:4">
      <c r="A238" s="285" t="s">
        <v>5151</v>
      </c>
      <c r="B238" s="3">
        <f>SUM(B233:B234)</f>
        <v>8101</v>
      </c>
      <c r="C238" s="293"/>
      <c r="D238" s="308">
        <f>B238/B219</f>
        <v>0.11205632555952084</v>
      </c>
    </row>
    <row r="239" spans="1:4">
      <c r="A239" s="292"/>
      <c r="B239" s="3"/>
      <c r="C239" s="293"/>
      <c r="D239" s="292"/>
    </row>
    <row r="241" spans="1:4">
      <c r="A241" s="309" t="s">
        <v>4329</v>
      </c>
      <c r="B241" s="310">
        <f>SUM(B242:B259)</f>
        <v>75675</v>
      </c>
    </row>
    <row r="242" spans="1:4">
      <c r="A242" s="280" t="s">
        <v>4394</v>
      </c>
      <c r="B242" s="3">
        <v>2956</v>
      </c>
      <c r="D242" s="280" t="s">
        <v>4329</v>
      </c>
    </row>
    <row r="243" spans="1:4">
      <c r="A243" s="280" t="s">
        <v>4395</v>
      </c>
      <c r="B243" s="3">
        <v>4827</v>
      </c>
      <c r="D243" s="280" t="s">
        <v>4329</v>
      </c>
    </row>
    <row r="244" spans="1:4">
      <c r="A244" s="280" t="s">
        <v>4396</v>
      </c>
      <c r="B244" s="3">
        <v>4936</v>
      </c>
      <c r="D244" s="280" t="s">
        <v>4329</v>
      </c>
    </row>
    <row r="245" spans="1:4">
      <c r="A245" s="280" t="s">
        <v>4397</v>
      </c>
      <c r="B245" s="3">
        <v>4664</v>
      </c>
      <c r="D245" s="280" t="s">
        <v>4329</v>
      </c>
    </row>
    <row r="246" spans="1:4">
      <c r="A246" s="280" t="s">
        <v>4398</v>
      </c>
      <c r="B246" s="3">
        <v>5004</v>
      </c>
      <c r="D246" s="280" t="s">
        <v>4329</v>
      </c>
    </row>
    <row r="247" spans="1:4">
      <c r="A247" s="280" t="s">
        <v>4399</v>
      </c>
      <c r="B247" s="3">
        <v>5885</v>
      </c>
      <c r="D247" s="280" t="s">
        <v>4329</v>
      </c>
    </row>
    <row r="248" spans="1:4">
      <c r="A248" s="280" t="s">
        <v>4400</v>
      </c>
      <c r="B248" s="3">
        <v>3142</v>
      </c>
      <c r="D248" s="280" t="s">
        <v>4329</v>
      </c>
    </row>
    <row r="249" spans="1:4">
      <c r="A249" s="280" t="s">
        <v>4401</v>
      </c>
      <c r="B249" s="3">
        <v>3255</v>
      </c>
      <c r="D249" s="280" t="s">
        <v>4329</v>
      </c>
    </row>
    <row r="250" spans="1:4">
      <c r="A250" s="280" t="s">
        <v>4402</v>
      </c>
      <c r="B250" s="3">
        <v>2963</v>
      </c>
      <c r="D250" s="280" t="s">
        <v>4329</v>
      </c>
    </row>
    <row r="251" spans="1:4">
      <c r="A251" s="280" t="s">
        <v>4404</v>
      </c>
      <c r="B251" s="3">
        <v>3433</v>
      </c>
      <c r="D251" s="280" t="s">
        <v>4329</v>
      </c>
    </row>
    <row r="252" spans="1:4">
      <c r="A252" s="280" t="s">
        <v>553</v>
      </c>
      <c r="B252" s="3">
        <v>3234</v>
      </c>
      <c r="D252" s="280" t="s">
        <v>4329</v>
      </c>
    </row>
    <row r="253" spans="1:4">
      <c r="A253" s="280" t="s">
        <v>4405</v>
      </c>
      <c r="B253" s="3">
        <v>3133</v>
      </c>
      <c r="D253" s="280" t="s">
        <v>4329</v>
      </c>
    </row>
    <row r="254" spans="1:4">
      <c r="A254" s="280" t="s">
        <v>4406</v>
      </c>
      <c r="B254" s="3">
        <v>4656</v>
      </c>
      <c r="D254" s="280" t="s">
        <v>4329</v>
      </c>
    </row>
    <row r="255" spans="1:4">
      <c r="A255" s="280" t="s">
        <v>2255</v>
      </c>
      <c r="B255" s="3">
        <v>3440</v>
      </c>
      <c r="D255" s="280" t="s">
        <v>4329</v>
      </c>
    </row>
    <row r="256" spans="1:4">
      <c r="A256" s="280" t="s">
        <v>554</v>
      </c>
      <c r="B256" s="3">
        <v>6011</v>
      </c>
      <c r="D256" s="280" t="s">
        <v>4329</v>
      </c>
    </row>
    <row r="257" spans="1:4">
      <c r="A257" s="280" t="s">
        <v>1261</v>
      </c>
      <c r="B257" s="4">
        <v>4720</v>
      </c>
      <c r="D257" s="280" t="s">
        <v>4329</v>
      </c>
    </row>
    <row r="258" spans="1:4">
      <c r="A258" s="280" t="s">
        <v>1782</v>
      </c>
      <c r="B258" s="4">
        <v>5038</v>
      </c>
      <c r="D258" s="280" t="s">
        <v>4329</v>
      </c>
    </row>
    <row r="259" spans="1:4">
      <c r="A259" s="280" t="s">
        <v>4393</v>
      </c>
      <c r="B259" s="4">
        <v>4378</v>
      </c>
      <c r="D259" s="280" t="s">
        <v>5147</v>
      </c>
    </row>
    <row r="261" spans="1:4">
      <c r="A261" s="280" t="s">
        <v>4329</v>
      </c>
      <c r="B261" s="282">
        <f>SUM(B242:B247)+SUM(B248:B250)+SUM(B251:B258)</f>
        <v>71297</v>
      </c>
      <c r="D261" s="308">
        <f>B261/B241</f>
        <v>0.94214734060125538</v>
      </c>
    </row>
    <row r="262" spans="1:4">
      <c r="A262" s="280" t="s">
        <v>5147</v>
      </c>
      <c r="B262" s="282">
        <f>B259</f>
        <v>4378</v>
      </c>
      <c r="D262" s="308">
        <f>B262/B241</f>
        <v>5.7852659398744628E-2</v>
      </c>
    </row>
    <row r="265" spans="1:4">
      <c r="A265" s="318" t="s">
        <v>4846</v>
      </c>
      <c r="B265" s="319">
        <f>SUM(B266:B290)</f>
        <v>73718</v>
      </c>
      <c r="C265" s="300"/>
      <c r="D265" s="300"/>
    </row>
    <row r="266" spans="1:4">
      <c r="A266" s="290" t="s">
        <v>4851</v>
      </c>
      <c r="B266" s="3">
        <v>5043</v>
      </c>
      <c r="C266" s="300"/>
      <c r="D266" s="290" t="s">
        <v>4846</v>
      </c>
    </row>
    <row r="267" spans="1:4">
      <c r="A267" s="290" t="s">
        <v>700</v>
      </c>
      <c r="B267" s="3">
        <v>3092</v>
      </c>
      <c r="C267" s="300"/>
      <c r="D267" s="290" t="s">
        <v>4846</v>
      </c>
    </row>
    <row r="268" spans="1:4">
      <c r="A268" s="290" t="s">
        <v>4852</v>
      </c>
      <c r="B268" s="3">
        <v>3079</v>
      </c>
      <c r="C268" s="300"/>
      <c r="D268" s="290" t="s">
        <v>4846</v>
      </c>
    </row>
    <row r="269" spans="1:4">
      <c r="A269" s="290" t="s">
        <v>4853</v>
      </c>
      <c r="B269" s="3">
        <v>4230</v>
      </c>
      <c r="C269" s="300"/>
      <c r="D269" s="290" t="s">
        <v>4846</v>
      </c>
    </row>
    <row r="270" spans="1:4">
      <c r="A270" s="300" t="s">
        <v>4854</v>
      </c>
      <c r="B270" s="3">
        <v>4645</v>
      </c>
      <c r="C270" s="300"/>
      <c r="D270" s="290" t="s">
        <v>4846</v>
      </c>
    </row>
    <row r="271" spans="1:4">
      <c r="A271" s="290" t="s">
        <v>1784</v>
      </c>
      <c r="B271" s="3">
        <v>4969</v>
      </c>
      <c r="C271" s="300"/>
      <c r="D271" s="290" t="s">
        <v>4846</v>
      </c>
    </row>
    <row r="272" spans="1:4">
      <c r="A272" s="290" t="s">
        <v>4855</v>
      </c>
      <c r="B272" s="3">
        <v>2600</v>
      </c>
      <c r="C272" s="300"/>
      <c r="D272" s="290" t="s">
        <v>4846</v>
      </c>
    </row>
    <row r="273" spans="1:4">
      <c r="A273" s="290" t="s">
        <v>4856</v>
      </c>
      <c r="B273" s="3">
        <v>4872</v>
      </c>
      <c r="C273" s="300"/>
      <c r="D273" s="290" t="s">
        <v>4846</v>
      </c>
    </row>
    <row r="274" spans="1:4">
      <c r="A274" s="290" t="s">
        <v>4857</v>
      </c>
      <c r="B274" s="3">
        <v>3596</v>
      </c>
      <c r="C274" s="300"/>
      <c r="D274" s="290" t="s">
        <v>4846</v>
      </c>
    </row>
    <row r="275" spans="1:4">
      <c r="A275" s="290" t="s">
        <v>4045</v>
      </c>
      <c r="B275" s="3">
        <v>1439</v>
      </c>
      <c r="C275" s="300"/>
      <c r="D275" s="290" t="s">
        <v>4846</v>
      </c>
    </row>
    <row r="276" spans="1:4">
      <c r="A276" s="290" t="s">
        <v>4858</v>
      </c>
      <c r="B276" s="3">
        <v>2550</v>
      </c>
      <c r="C276" s="300"/>
      <c r="D276" s="290" t="s">
        <v>4846</v>
      </c>
    </row>
    <row r="277" spans="1:4">
      <c r="A277" s="290" t="s">
        <v>4859</v>
      </c>
      <c r="B277" s="3">
        <v>3166</v>
      </c>
      <c r="C277" s="300"/>
      <c r="D277" s="290" t="s">
        <v>4846</v>
      </c>
    </row>
    <row r="278" spans="1:4">
      <c r="A278" s="290" t="s">
        <v>4875</v>
      </c>
      <c r="B278" s="3">
        <v>1568</v>
      </c>
      <c r="C278" s="300"/>
      <c r="D278" s="290" t="s">
        <v>4846</v>
      </c>
    </row>
    <row r="279" spans="1:4">
      <c r="A279" s="290" t="s">
        <v>4876</v>
      </c>
      <c r="B279" s="3">
        <v>1626</v>
      </c>
      <c r="C279" s="300"/>
      <c r="D279" s="290" t="s">
        <v>4846</v>
      </c>
    </row>
    <row r="280" spans="1:4">
      <c r="A280" s="300" t="s">
        <v>4881</v>
      </c>
      <c r="B280" s="3">
        <v>1710</v>
      </c>
      <c r="C280" s="300"/>
      <c r="D280" s="290" t="s">
        <v>4846</v>
      </c>
    </row>
    <row r="281" spans="1:4">
      <c r="A281" s="290" t="s">
        <v>4882</v>
      </c>
      <c r="B281" s="3">
        <v>1613</v>
      </c>
      <c r="C281" s="300"/>
      <c r="D281" s="290" t="s">
        <v>4846</v>
      </c>
    </row>
    <row r="282" spans="1:4">
      <c r="A282" s="290" t="s">
        <v>4883</v>
      </c>
      <c r="B282" s="3">
        <v>1573</v>
      </c>
      <c r="C282" s="300"/>
      <c r="D282" s="290" t="s">
        <v>4846</v>
      </c>
    </row>
    <row r="283" spans="1:4">
      <c r="A283" s="290" t="s">
        <v>4884</v>
      </c>
      <c r="B283" s="3">
        <v>4540</v>
      </c>
      <c r="C283" s="300"/>
      <c r="D283" s="290" t="s">
        <v>4846</v>
      </c>
    </row>
    <row r="284" spans="1:4">
      <c r="A284" s="300" t="s">
        <v>4885</v>
      </c>
      <c r="B284" s="3">
        <v>1736</v>
      </c>
      <c r="C284" s="300"/>
      <c r="D284" s="290" t="s">
        <v>4846</v>
      </c>
    </row>
    <row r="285" spans="1:4">
      <c r="A285" s="290" t="s">
        <v>4886</v>
      </c>
      <c r="B285" s="3">
        <v>3328</v>
      </c>
      <c r="C285" s="300"/>
      <c r="D285" s="290" t="s">
        <v>4846</v>
      </c>
    </row>
    <row r="286" spans="1:4">
      <c r="A286" s="290" t="s">
        <v>4887</v>
      </c>
      <c r="B286" s="3">
        <v>3026</v>
      </c>
      <c r="C286" s="300"/>
      <c r="D286" s="290" t="s">
        <v>4846</v>
      </c>
    </row>
    <row r="287" spans="1:4">
      <c r="A287" s="290" t="s">
        <v>4893</v>
      </c>
      <c r="B287" s="3">
        <v>1675</v>
      </c>
      <c r="C287" s="300"/>
      <c r="D287" s="290" t="s">
        <v>4846</v>
      </c>
    </row>
    <row r="288" spans="1:4">
      <c r="A288" s="290" t="s">
        <v>4894</v>
      </c>
      <c r="B288" s="3">
        <v>3372</v>
      </c>
      <c r="C288" s="300"/>
      <c r="D288" s="290" t="s">
        <v>4846</v>
      </c>
    </row>
    <row r="289" spans="1:4">
      <c r="A289" s="290" t="s">
        <v>4895</v>
      </c>
      <c r="B289" s="3">
        <v>2999</v>
      </c>
      <c r="C289" s="300"/>
      <c r="D289" s="290" t="s">
        <v>4846</v>
      </c>
    </row>
    <row r="290" spans="1:4">
      <c r="A290" s="290" t="s">
        <v>4873</v>
      </c>
      <c r="B290" s="3">
        <v>1671</v>
      </c>
      <c r="C290" s="300"/>
      <c r="D290" s="290" t="s">
        <v>4846</v>
      </c>
    </row>
    <row r="291" spans="1:4">
      <c r="A291" s="300"/>
      <c r="B291" s="300"/>
      <c r="C291" s="300"/>
      <c r="D291" s="300"/>
    </row>
    <row r="292" spans="1:4">
      <c r="A292" s="290" t="s">
        <v>4846</v>
      </c>
      <c r="B292" s="301">
        <f>SUM(B266:B290)</f>
        <v>73718</v>
      </c>
      <c r="C292" s="300"/>
      <c r="D292" s="320">
        <f>B292/B265</f>
        <v>1</v>
      </c>
    </row>
    <row r="295" spans="1:4">
      <c r="A295" s="318" t="s">
        <v>5161</v>
      </c>
      <c r="B295" s="319">
        <f>SUM(B296:B320)</f>
        <v>71580</v>
      </c>
      <c r="C295" s="300"/>
      <c r="D295" s="300"/>
    </row>
    <row r="296" spans="1:4">
      <c r="A296" s="290" t="s">
        <v>4860</v>
      </c>
      <c r="B296" s="3">
        <v>4731</v>
      </c>
      <c r="C296" s="300"/>
      <c r="D296" s="290" t="s">
        <v>5153</v>
      </c>
    </row>
    <row r="297" spans="1:4">
      <c r="A297" s="290" t="s">
        <v>4861</v>
      </c>
      <c r="B297" s="3">
        <v>4624</v>
      </c>
      <c r="C297" s="300"/>
      <c r="D297" s="290" t="s">
        <v>5153</v>
      </c>
    </row>
    <row r="298" spans="1:4">
      <c r="A298" s="290" t="s">
        <v>4862</v>
      </c>
      <c r="B298" s="3">
        <v>3559</v>
      </c>
      <c r="C298" s="300"/>
      <c r="D298" s="290" t="s">
        <v>5153</v>
      </c>
    </row>
    <row r="299" spans="1:4">
      <c r="A299" s="290" t="s">
        <v>4863</v>
      </c>
      <c r="B299" s="3">
        <v>1936</v>
      </c>
      <c r="C299" s="300"/>
      <c r="D299" s="290" t="s">
        <v>5153</v>
      </c>
    </row>
    <row r="300" spans="1:4">
      <c r="A300" s="290" t="s">
        <v>4864</v>
      </c>
      <c r="B300" s="3">
        <v>5262</v>
      </c>
      <c r="C300" s="300"/>
      <c r="D300" s="290" t="s">
        <v>5153</v>
      </c>
    </row>
    <row r="301" spans="1:4">
      <c r="A301" s="290" t="s">
        <v>3580</v>
      </c>
      <c r="B301" s="3">
        <v>4120</v>
      </c>
      <c r="C301" s="300"/>
      <c r="D301" s="290" t="s">
        <v>5153</v>
      </c>
    </row>
    <row r="302" spans="1:4">
      <c r="A302" s="290" t="s">
        <v>4865</v>
      </c>
      <c r="B302" s="3">
        <v>3942</v>
      </c>
      <c r="C302" s="300"/>
      <c r="D302" s="290" t="s">
        <v>5153</v>
      </c>
    </row>
    <row r="303" spans="1:4">
      <c r="A303" s="290" t="s">
        <v>4866</v>
      </c>
      <c r="B303" s="3">
        <v>5046</v>
      </c>
      <c r="C303" s="300"/>
      <c r="D303" s="290" t="s">
        <v>5153</v>
      </c>
    </row>
    <row r="304" spans="1:4">
      <c r="A304" s="290" t="s">
        <v>4867</v>
      </c>
      <c r="B304" s="3">
        <v>3722</v>
      </c>
      <c r="C304" s="300"/>
      <c r="D304" s="290" t="s">
        <v>5153</v>
      </c>
    </row>
    <row r="305" spans="1:4">
      <c r="A305" s="290" t="s">
        <v>4868</v>
      </c>
      <c r="B305" s="3">
        <v>1905</v>
      </c>
      <c r="C305" s="300"/>
      <c r="D305" s="290" t="s">
        <v>5153</v>
      </c>
    </row>
    <row r="306" spans="1:4">
      <c r="A306" s="290" t="s">
        <v>4869</v>
      </c>
      <c r="B306" s="3">
        <v>3027</v>
      </c>
      <c r="C306" s="300"/>
      <c r="D306" s="290" t="s">
        <v>5153</v>
      </c>
    </row>
    <row r="307" spans="1:4">
      <c r="A307" s="290" t="s">
        <v>4870</v>
      </c>
      <c r="B307" s="3">
        <v>1594</v>
      </c>
      <c r="C307" s="300"/>
      <c r="D307" s="290" t="s">
        <v>5153</v>
      </c>
    </row>
    <row r="308" spans="1:4">
      <c r="A308" s="290" t="s">
        <v>4872</v>
      </c>
      <c r="B308" s="3">
        <v>3253</v>
      </c>
      <c r="C308" s="300"/>
      <c r="D308" s="290" t="s">
        <v>5153</v>
      </c>
    </row>
    <row r="309" spans="1:4">
      <c r="A309" s="290" t="s">
        <v>4874</v>
      </c>
      <c r="B309" s="4">
        <v>1523</v>
      </c>
      <c r="C309" s="300"/>
      <c r="D309" s="290" t="s">
        <v>5153</v>
      </c>
    </row>
    <row r="310" spans="1:4">
      <c r="A310" s="290" t="s">
        <v>4962</v>
      </c>
      <c r="B310" s="3">
        <v>4119</v>
      </c>
      <c r="C310" s="300"/>
      <c r="D310" s="290" t="s">
        <v>5153</v>
      </c>
    </row>
    <row r="311" spans="1:4">
      <c r="A311" s="290" t="s">
        <v>4965</v>
      </c>
      <c r="B311" s="3">
        <v>1494</v>
      </c>
      <c r="C311" s="300"/>
      <c r="D311" s="290" t="s">
        <v>5153</v>
      </c>
    </row>
    <row r="312" spans="1:4">
      <c r="A312" s="285" t="s">
        <v>4600</v>
      </c>
      <c r="B312" s="3">
        <v>1847</v>
      </c>
      <c r="C312" s="286"/>
      <c r="D312" s="285" t="s">
        <v>4516</v>
      </c>
    </row>
    <row r="313" spans="1:4">
      <c r="A313" s="285" t="s">
        <v>4606</v>
      </c>
      <c r="B313" s="3">
        <v>3621</v>
      </c>
      <c r="C313" s="286"/>
      <c r="D313" s="285" t="s">
        <v>4516</v>
      </c>
    </row>
    <row r="314" spans="1:4">
      <c r="A314" s="285" t="s">
        <v>4609</v>
      </c>
      <c r="B314" s="3">
        <v>1596</v>
      </c>
      <c r="C314" s="286"/>
      <c r="D314" s="285" t="s">
        <v>4516</v>
      </c>
    </row>
    <row r="315" spans="1:4">
      <c r="A315" s="285" t="s">
        <v>4610</v>
      </c>
      <c r="B315" s="4">
        <v>1811</v>
      </c>
      <c r="C315" s="286"/>
      <c r="D315" s="285" t="s">
        <v>4522</v>
      </c>
    </row>
    <row r="316" spans="1:4">
      <c r="A316" s="285" t="s">
        <v>4611</v>
      </c>
      <c r="B316" s="4">
        <v>1622</v>
      </c>
      <c r="C316" s="286"/>
      <c r="D316" s="285" t="s">
        <v>4522</v>
      </c>
    </row>
    <row r="317" spans="1:4">
      <c r="A317" s="285" t="s">
        <v>4612</v>
      </c>
      <c r="B317" s="4">
        <v>1642</v>
      </c>
      <c r="C317" s="286"/>
      <c r="D317" s="285" t="s">
        <v>4522</v>
      </c>
    </row>
    <row r="318" spans="1:4">
      <c r="A318" s="285" t="s">
        <v>4613</v>
      </c>
      <c r="B318" s="4">
        <v>1792</v>
      </c>
      <c r="C318" s="286"/>
      <c r="D318" s="285" t="s">
        <v>4522</v>
      </c>
    </row>
    <row r="319" spans="1:4">
      <c r="A319" s="285" t="s">
        <v>4618</v>
      </c>
      <c r="B319" s="4">
        <v>1955</v>
      </c>
      <c r="C319" s="286"/>
      <c r="D319" s="285" t="s">
        <v>4522</v>
      </c>
    </row>
    <row r="320" spans="1:4">
      <c r="A320" s="290" t="s">
        <v>4965</v>
      </c>
      <c r="B320" s="3">
        <v>1837</v>
      </c>
      <c r="C320" s="300"/>
      <c r="D320" s="290" t="s">
        <v>4850</v>
      </c>
    </row>
    <row r="322" spans="1:4">
      <c r="A322" s="290" t="s">
        <v>5153</v>
      </c>
      <c r="B322" s="283">
        <f>SUM(B296:B311)</f>
        <v>53857</v>
      </c>
      <c r="D322" s="308">
        <f>B322/B295</f>
        <v>0.75240290583962</v>
      </c>
    </row>
    <row r="323" spans="1:4">
      <c r="A323" s="285" t="s">
        <v>4516</v>
      </c>
      <c r="B323" s="283">
        <f>SUM(B312:B314)</f>
        <v>7064</v>
      </c>
      <c r="D323" s="308">
        <f>B323/B295</f>
        <v>9.8686784017882084E-2</v>
      </c>
    </row>
    <row r="324" spans="1:4">
      <c r="A324" s="285" t="s">
        <v>4522</v>
      </c>
      <c r="B324" s="283">
        <f>SUM(B315:B319)</f>
        <v>8822</v>
      </c>
      <c r="D324" s="308">
        <f>B324/B295</f>
        <v>0.1232467169600447</v>
      </c>
    </row>
    <row r="325" spans="1:4">
      <c r="A325" s="290" t="s">
        <v>4850</v>
      </c>
      <c r="B325" s="283">
        <f>B320</f>
        <v>1837</v>
      </c>
      <c r="D325" s="308">
        <f>B325/B295</f>
        <v>2.56635931824532E-2</v>
      </c>
    </row>
    <row r="326" spans="1:4">
      <c r="A326" s="290"/>
    </row>
    <row r="327" spans="1:4">
      <c r="A327" s="290"/>
    </row>
    <row r="328" spans="1:4">
      <c r="A328" s="309" t="s">
        <v>4330</v>
      </c>
      <c r="B328" s="307">
        <f>SUM(B329:B361)</f>
        <v>74324</v>
      </c>
    </row>
    <row r="329" spans="1:4">
      <c r="A329" s="280" t="s">
        <v>4351</v>
      </c>
      <c r="B329" s="9">
        <v>2002</v>
      </c>
      <c r="D329" s="280" t="s">
        <v>4330</v>
      </c>
    </row>
    <row r="330" spans="1:4">
      <c r="A330" s="280" t="s">
        <v>4357</v>
      </c>
      <c r="B330" s="9">
        <v>1892</v>
      </c>
      <c r="D330" s="280" t="s">
        <v>4330</v>
      </c>
    </row>
    <row r="331" spans="1:4">
      <c r="A331" s="280" t="s">
        <v>4370</v>
      </c>
      <c r="B331" s="9">
        <v>2113</v>
      </c>
      <c r="D331" s="280" t="s">
        <v>4330</v>
      </c>
    </row>
    <row r="332" spans="1:4">
      <c r="A332" s="280" t="s">
        <v>4407</v>
      </c>
      <c r="B332" s="9">
        <v>2880</v>
      </c>
      <c r="D332" s="280" t="s">
        <v>4330</v>
      </c>
    </row>
    <row r="333" spans="1:4">
      <c r="A333" s="280" t="s">
        <v>4408</v>
      </c>
      <c r="B333" s="9">
        <v>3486</v>
      </c>
      <c r="D333" s="280" t="s">
        <v>4330</v>
      </c>
    </row>
    <row r="334" spans="1:4">
      <c r="A334" s="280" t="s">
        <v>4409</v>
      </c>
      <c r="B334" s="9">
        <v>3650</v>
      </c>
      <c r="D334" s="280" t="s">
        <v>4330</v>
      </c>
    </row>
    <row r="335" spans="1:4">
      <c r="A335" s="280" t="s">
        <v>1331</v>
      </c>
      <c r="B335" s="9">
        <v>1467</v>
      </c>
      <c r="D335" s="280" t="s">
        <v>4330</v>
      </c>
    </row>
    <row r="336" spans="1:4">
      <c r="A336" s="280" t="s">
        <v>4410</v>
      </c>
      <c r="B336" s="9">
        <v>1328</v>
      </c>
      <c r="D336" s="280" t="s">
        <v>4330</v>
      </c>
    </row>
    <row r="337" spans="1:4">
      <c r="A337" s="280" t="s">
        <v>4411</v>
      </c>
      <c r="B337" s="9">
        <v>1488</v>
      </c>
      <c r="D337" s="280" t="s">
        <v>4330</v>
      </c>
    </row>
    <row r="338" spans="1:4">
      <c r="A338" s="280" t="s">
        <v>4412</v>
      </c>
      <c r="B338" s="9">
        <v>1491</v>
      </c>
      <c r="D338" s="280" t="s">
        <v>4330</v>
      </c>
    </row>
    <row r="339" spans="1:4">
      <c r="A339" s="280" t="s">
        <v>4413</v>
      </c>
      <c r="B339" s="9">
        <v>1324</v>
      </c>
      <c r="D339" s="280" t="s">
        <v>4330</v>
      </c>
    </row>
    <row r="340" spans="1:4">
      <c r="A340" s="280" t="s">
        <v>4414</v>
      </c>
      <c r="B340" s="9">
        <v>1441</v>
      </c>
      <c r="D340" s="280" t="s">
        <v>4330</v>
      </c>
    </row>
    <row r="341" spans="1:4">
      <c r="A341" s="280" t="s">
        <v>4415</v>
      </c>
      <c r="B341" s="9">
        <v>4448</v>
      </c>
      <c r="D341" s="280" t="s">
        <v>4330</v>
      </c>
    </row>
    <row r="342" spans="1:4">
      <c r="A342" s="280" t="s">
        <v>4416</v>
      </c>
      <c r="B342" s="9">
        <v>1321</v>
      </c>
      <c r="D342" s="280" t="s">
        <v>4330</v>
      </c>
    </row>
    <row r="343" spans="1:4">
      <c r="A343" s="280" t="s">
        <v>4417</v>
      </c>
      <c r="B343" s="9">
        <v>1528</v>
      </c>
      <c r="D343" s="280" t="s">
        <v>4330</v>
      </c>
    </row>
    <row r="344" spans="1:4">
      <c r="A344" s="280" t="s">
        <v>4418</v>
      </c>
      <c r="B344" s="9">
        <v>1357</v>
      </c>
      <c r="D344" s="280" t="s">
        <v>4330</v>
      </c>
    </row>
    <row r="345" spans="1:4">
      <c r="A345" s="280" t="s">
        <v>4419</v>
      </c>
      <c r="B345" s="9">
        <v>2994</v>
      </c>
      <c r="D345" s="280" t="s">
        <v>4330</v>
      </c>
    </row>
    <row r="346" spans="1:4">
      <c r="A346" s="280" t="s">
        <v>4420</v>
      </c>
      <c r="B346" s="9">
        <v>1483</v>
      </c>
      <c r="D346" s="280" t="s">
        <v>4330</v>
      </c>
    </row>
    <row r="347" spans="1:4">
      <c r="A347" s="280" t="s">
        <v>4421</v>
      </c>
      <c r="B347" s="9">
        <v>1246</v>
      </c>
      <c r="D347" s="280" t="s">
        <v>4330</v>
      </c>
    </row>
    <row r="348" spans="1:4">
      <c r="A348" s="280" t="s">
        <v>4422</v>
      </c>
      <c r="B348" s="9">
        <v>1325</v>
      </c>
      <c r="D348" s="280" t="s">
        <v>4330</v>
      </c>
    </row>
    <row r="349" spans="1:4">
      <c r="A349" s="280" t="s">
        <v>4423</v>
      </c>
      <c r="B349" s="9">
        <v>2332</v>
      </c>
      <c r="D349" s="280" t="s">
        <v>4330</v>
      </c>
    </row>
    <row r="350" spans="1:4">
      <c r="A350" s="280" t="s">
        <v>4424</v>
      </c>
      <c r="B350" s="9">
        <v>4189</v>
      </c>
      <c r="D350" s="280" t="s">
        <v>4330</v>
      </c>
    </row>
    <row r="351" spans="1:4">
      <c r="A351" s="280" t="s">
        <v>4425</v>
      </c>
      <c r="B351" s="9">
        <v>4144</v>
      </c>
      <c r="D351" s="280" t="s">
        <v>4330</v>
      </c>
    </row>
    <row r="352" spans="1:4">
      <c r="A352" s="280" t="s">
        <v>2020</v>
      </c>
      <c r="B352" s="9">
        <v>1357</v>
      </c>
      <c r="D352" s="280" t="s">
        <v>4330</v>
      </c>
    </row>
    <row r="353" spans="1:4">
      <c r="A353" s="280" t="s">
        <v>4426</v>
      </c>
      <c r="B353" s="9">
        <v>1405</v>
      </c>
      <c r="D353" s="280" t="s">
        <v>4330</v>
      </c>
    </row>
    <row r="354" spans="1:4">
      <c r="A354" s="280" t="s">
        <v>4427</v>
      </c>
      <c r="B354" s="9">
        <v>1354</v>
      </c>
      <c r="D354" s="280" t="s">
        <v>4330</v>
      </c>
    </row>
    <row r="355" spans="1:4">
      <c r="A355" s="280" t="s">
        <v>4428</v>
      </c>
      <c r="B355" s="9">
        <v>1371</v>
      </c>
      <c r="D355" s="280" t="s">
        <v>4330</v>
      </c>
    </row>
    <row r="356" spans="1:4">
      <c r="A356" s="280" t="s">
        <v>4429</v>
      </c>
      <c r="B356" s="9">
        <v>4493</v>
      </c>
      <c r="D356" s="280" t="s">
        <v>4330</v>
      </c>
    </row>
    <row r="357" spans="1:4">
      <c r="A357" s="280" t="s">
        <v>4475</v>
      </c>
      <c r="B357" s="3">
        <v>1563</v>
      </c>
      <c r="D357" s="280" t="s">
        <v>5147</v>
      </c>
    </row>
    <row r="358" spans="1:4">
      <c r="A358" s="280" t="s">
        <v>4476</v>
      </c>
      <c r="B358" s="3">
        <v>1553</v>
      </c>
      <c r="D358" s="280" t="s">
        <v>5147</v>
      </c>
    </row>
    <row r="359" spans="1:4">
      <c r="A359" s="280" t="s">
        <v>4477</v>
      </c>
      <c r="B359" s="3">
        <v>2998</v>
      </c>
      <c r="D359" s="280" t="s">
        <v>5147</v>
      </c>
    </row>
    <row r="360" spans="1:4">
      <c r="A360" s="280" t="s">
        <v>4483</v>
      </c>
      <c r="B360" s="3">
        <v>2797</v>
      </c>
      <c r="D360" s="280" t="s">
        <v>5147</v>
      </c>
    </row>
    <row r="361" spans="1:4">
      <c r="A361" s="280" t="s">
        <v>4499</v>
      </c>
      <c r="B361" s="4">
        <v>4504</v>
      </c>
      <c r="D361" s="280" t="s">
        <v>5147</v>
      </c>
    </row>
    <row r="363" spans="1:4">
      <c r="A363" s="280" t="s">
        <v>4330</v>
      </c>
      <c r="B363" s="283">
        <f>SUM(B329:B356)</f>
        <v>60909</v>
      </c>
      <c r="D363" s="308">
        <f>B363/B328</f>
        <v>0.81950648511920776</v>
      </c>
    </row>
    <row r="364" spans="1:4">
      <c r="A364" s="280" t="s">
        <v>5147</v>
      </c>
      <c r="B364" s="283">
        <f>SUM(B357:B361)</f>
        <v>13415</v>
      </c>
      <c r="D364" s="308">
        <f>B364/B328</f>
        <v>0.18049351488079221</v>
      </c>
    </row>
    <row r="366" spans="1:4">
      <c r="B366" s="284"/>
      <c r="C366" s="180"/>
      <c r="D366" s="182"/>
    </row>
    <row r="367" spans="1:4">
      <c r="A367" s="309" t="s">
        <v>4331</v>
      </c>
      <c r="B367" s="310">
        <f>SUM(B368:B375)</f>
        <v>76296</v>
      </c>
    </row>
    <row r="368" spans="1:4">
      <c r="A368" s="280" t="s">
        <v>806</v>
      </c>
      <c r="B368" s="3">
        <v>8996</v>
      </c>
      <c r="D368" s="280" t="s">
        <v>4331</v>
      </c>
    </row>
    <row r="369" spans="1:4">
      <c r="A369" s="280" t="s">
        <v>4341</v>
      </c>
      <c r="B369" s="3">
        <v>9931</v>
      </c>
      <c r="D369" s="280" t="s">
        <v>4331</v>
      </c>
    </row>
    <row r="370" spans="1:4">
      <c r="A370" s="280" t="s">
        <v>4342</v>
      </c>
      <c r="B370" s="3">
        <v>9243</v>
      </c>
      <c r="D370" s="280" t="s">
        <v>4331</v>
      </c>
    </row>
    <row r="371" spans="1:4">
      <c r="A371" s="280" t="s">
        <v>4343</v>
      </c>
      <c r="B371" s="3">
        <v>10645</v>
      </c>
      <c r="D371" s="280" t="s">
        <v>4331</v>
      </c>
    </row>
    <row r="372" spans="1:4">
      <c r="A372" s="280" t="s">
        <v>4344</v>
      </c>
      <c r="B372" s="3">
        <v>9174</v>
      </c>
      <c r="D372" s="280" t="s">
        <v>4331</v>
      </c>
    </row>
    <row r="373" spans="1:4">
      <c r="A373" s="280" t="s">
        <v>1780</v>
      </c>
      <c r="B373" s="3">
        <v>9408</v>
      </c>
      <c r="D373" s="280" t="s">
        <v>5150</v>
      </c>
    </row>
    <row r="374" spans="1:4">
      <c r="A374" s="280" t="s">
        <v>4337</v>
      </c>
      <c r="B374" s="3">
        <v>9799</v>
      </c>
      <c r="D374" s="280" t="s">
        <v>5150</v>
      </c>
    </row>
    <row r="375" spans="1:4">
      <c r="A375" s="280" t="s">
        <v>4346</v>
      </c>
      <c r="B375" s="3">
        <v>9100</v>
      </c>
      <c r="D375" s="280" t="s">
        <v>5150</v>
      </c>
    </row>
    <row r="377" spans="1:4">
      <c r="A377" s="280" t="s">
        <v>4331</v>
      </c>
      <c r="B377" s="283">
        <f>SUM(B368:B372)</f>
        <v>47989</v>
      </c>
      <c r="D377" s="308">
        <f>B377/B367</f>
        <v>0.62898448149313202</v>
      </c>
    </row>
    <row r="378" spans="1:4">
      <c r="A378" s="280" t="s">
        <v>5150</v>
      </c>
      <c r="B378" s="283">
        <f>SUM(B373:B375)</f>
        <v>28307</v>
      </c>
      <c r="D378" s="308">
        <f>B378/B367</f>
        <v>0.37101551850686798</v>
      </c>
    </row>
    <row r="381" spans="1:4">
      <c r="A381" s="309" t="s">
        <v>5150</v>
      </c>
      <c r="B381" s="307">
        <f>SUM(B382:B389)</f>
        <v>76800</v>
      </c>
    </row>
    <row r="382" spans="1:4">
      <c r="A382" s="280" t="s">
        <v>4339</v>
      </c>
      <c r="B382" s="3">
        <v>10015</v>
      </c>
      <c r="D382" s="280" t="s">
        <v>4331</v>
      </c>
    </row>
    <row r="383" spans="1:4">
      <c r="A383" s="280" t="s">
        <v>4336</v>
      </c>
      <c r="B383" s="3">
        <v>10911</v>
      </c>
      <c r="D383" s="280" t="s">
        <v>5150</v>
      </c>
    </row>
    <row r="384" spans="1:4">
      <c r="A384" s="280" t="s">
        <v>4338</v>
      </c>
      <c r="B384" s="3">
        <v>9810</v>
      </c>
      <c r="D384" s="280" t="s">
        <v>5150</v>
      </c>
    </row>
    <row r="385" spans="1:8">
      <c r="A385" s="280" t="s">
        <v>4340</v>
      </c>
      <c r="B385" s="3">
        <v>11355</v>
      </c>
      <c r="D385" s="280" t="s">
        <v>5150</v>
      </c>
    </row>
    <row r="386" spans="1:8">
      <c r="A386" s="280" t="s">
        <v>4348</v>
      </c>
      <c r="B386" s="3">
        <v>9352</v>
      </c>
      <c r="D386" s="280" t="s">
        <v>5150</v>
      </c>
    </row>
    <row r="387" spans="1:8">
      <c r="A387" s="280" t="s">
        <v>4347</v>
      </c>
      <c r="B387" s="4">
        <v>10018</v>
      </c>
      <c r="D387" s="280" t="s">
        <v>5149</v>
      </c>
    </row>
    <row r="388" spans="1:8">
      <c r="A388" s="280" t="s">
        <v>4349</v>
      </c>
      <c r="B388" s="4">
        <v>10016</v>
      </c>
      <c r="D388" s="280" t="s">
        <v>5149</v>
      </c>
    </row>
    <row r="389" spans="1:8">
      <c r="A389" s="280" t="s">
        <v>1716</v>
      </c>
      <c r="B389" s="3">
        <v>5323</v>
      </c>
      <c r="D389" s="280" t="s">
        <v>4334</v>
      </c>
    </row>
    <row r="391" spans="1:8">
      <c r="A391" s="280" t="s">
        <v>4331</v>
      </c>
      <c r="B391" s="283">
        <f>B382</f>
        <v>10015</v>
      </c>
      <c r="D391" s="308">
        <f>B391/B381</f>
        <v>0.13040364583333333</v>
      </c>
    </row>
    <row r="392" spans="1:8">
      <c r="A392" s="280" t="s">
        <v>5150</v>
      </c>
      <c r="B392" s="283">
        <f>SUM(B383:B386)</f>
        <v>41428</v>
      </c>
      <c r="D392" s="308">
        <f>B392/B381</f>
        <v>0.53942708333333333</v>
      </c>
    </row>
    <row r="393" spans="1:8">
      <c r="A393" s="280" t="s">
        <v>5149</v>
      </c>
      <c r="B393" s="283">
        <f>SUM(B387:B388)</f>
        <v>20034</v>
      </c>
      <c r="D393" s="308">
        <f>B393/B381</f>
        <v>0.260859375</v>
      </c>
      <c r="F393" s="1"/>
      <c r="H393" s="1"/>
    </row>
    <row r="394" spans="1:8">
      <c r="A394" s="280" t="s">
        <v>4334</v>
      </c>
      <c r="B394" s="283">
        <f>B389</f>
        <v>5323</v>
      </c>
      <c r="D394" s="308">
        <f>B394/B381</f>
        <v>6.9309895833333329E-2</v>
      </c>
      <c r="F394" s="1"/>
      <c r="H394" s="1"/>
    </row>
    <row r="395" spans="1:8">
      <c r="F395" s="1"/>
      <c r="H395" s="1"/>
    </row>
    <row r="396" spans="1:8">
      <c r="F396" s="1"/>
      <c r="H396" s="1"/>
    </row>
    <row r="397" spans="1:8">
      <c r="A397" s="309" t="s">
        <v>4332</v>
      </c>
      <c r="B397" s="310">
        <f>SUM(B398:B414)</f>
        <v>75973</v>
      </c>
    </row>
    <row r="398" spans="1:8">
      <c r="A398" s="280" t="s">
        <v>4430</v>
      </c>
      <c r="B398" s="9">
        <v>3431</v>
      </c>
      <c r="D398" s="280" t="s">
        <v>4332</v>
      </c>
      <c r="F398" s="1"/>
      <c r="H398" s="1"/>
    </row>
    <row r="399" spans="1:8">
      <c r="A399" s="280" t="s">
        <v>4431</v>
      </c>
      <c r="B399" s="9">
        <v>3706</v>
      </c>
      <c r="D399" s="280" t="s">
        <v>4332</v>
      </c>
      <c r="F399" s="1"/>
      <c r="H399" s="1"/>
    </row>
    <row r="400" spans="1:8">
      <c r="A400" s="280" t="s">
        <v>4432</v>
      </c>
      <c r="B400" s="9">
        <v>3531</v>
      </c>
      <c r="D400" s="280" t="s">
        <v>4332</v>
      </c>
      <c r="F400" s="1"/>
      <c r="H400" s="1"/>
    </row>
    <row r="401" spans="1:8">
      <c r="A401" s="280" t="s">
        <v>4433</v>
      </c>
      <c r="B401" s="9">
        <v>3587</v>
      </c>
      <c r="D401" s="280" t="s">
        <v>4332</v>
      </c>
      <c r="F401" s="1"/>
      <c r="H401" s="1"/>
    </row>
    <row r="402" spans="1:8">
      <c r="A402" s="280" t="s">
        <v>4434</v>
      </c>
      <c r="B402" s="9">
        <v>5583</v>
      </c>
      <c r="D402" s="280" t="s">
        <v>4332</v>
      </c>
      <c r="F402" s="1"/>
      <c r="H402" s="1"/>
    </row>
    <row r="403" spans="1:8">
      <c r="A403" s="280" t="s">
        <v>4435</v>
      </c>
      <c r="B403" s="9">
        <v>3232</v>
      </c>
      <c r="D403" s="280" t="s">
        <v>4332</v>
      </c>
      <c r="F403" s="1"/>
      <c r="H403" s="1"/>
    </row>
    <row r="404" spans="1:8">
      <c r="A404" s="280" t="s">
        <v>4436</v>
      </c>
      <c r="B404" s="9">
        <v>3502</v>
      </c>
      <c r="D404" s="280" t="s">
        <v>4332</v>
      </c>
      <c r="F404" s="1"/>
      <c r="H404" s="1"/>
    </row>
    <row r="405" spans="1:8">
      <c r="A405" s="280" t="s">
        <v>4437</v>
      </c>
      <c r="B405" s="9">
        <v>4975</v>
      </c>
      <c r="D405" s="280" t="s">
        <v>4332</v>
      </c>
      <c r="F405" s="1"/>
      <c r="H405" s="1"/>
    </row>
    <row r="406" spans="1:8">
      <c r="A406" s="280" t="s">
        <v>4438</v>
      </c>
      <c r="B406" s="9">
        <v>5867</v>
      </c>
      <c r="D406" s="280" t="s">
        <v>4332</v>
      </c>
      <c r="F406" s="1"/>
      <c r="H406" s="1"/>
    </row>
    <row r="407" spans="1:8">
      <c r="A407" s="280" t="s">
        <v>4440</v>
      </c>
      <c r="B407" s="9">
        <v>3437</v>
      </c>
      <c r="D407" s="280" t="s">
        <v>4332</v>
      </c>
      <c r="F407" s="1"/>
      <c r="H407" s="1"/>
    </row>
    <row r="408" spans="1:8">
      <c r="A408" s="280" t="s">
        <v>4441</v>
      </c>
      <c r="B408" s="9">
        <v>5180</v>
      </c>
      <c r="D408" s="280" t="s">
        <v>4332</v>
      </c>
      <c r="F408" s="1"/>
      <c r="H408" s="1"/>
    </row>
    <row r="409" spans="1:8">
      <c r="A409" s="280" t="s">
        <v>4442</v>
      </c>
      <c r="B409" s="9">
        <v>3658</v>
      </c>
      <c r="D409" s="280" t="s">
        <v>4332</v>
      </c>
      <c r="F409" s="1"/>
      <c r="H409" s="1"/>
    </row>
    <row r="410" spans="1:8">
      <c r="A410" s="280" t="s">
        <v>4444</v>
      </c>
      <c r="B410" s="9">
        <v>5922</v>
      </c>
      <c r="D410" s="280" t="s">
        <v>4332</v>
      </c>
      <c r="F410" s="1"/>
      <c r="H410" s="1"/>
    </row>
    <row r="411" spans="1:8">
      <c r="A411" s="280" t="s">
        <v>4445</v>
      </c>
      <c r="B411" s="9">
        <v>5097</v>
      </c>
      <c r="D411" s="280" t="s">
        <v>4332</v>
      </c>
      <c r="F411" s="1"/>
      <c r="H411" s="1"/>
    </row>
    <row r="412" spans="1:8">
      <c r="A412" s="280" t="s">
        <v>4446</v>
      </c>
      <c r="B412" s="9">
        <v>3807</v>
      </c>
      <c r="D412" s="280" t="s">
        <v>4332</v>
      </c>
      <c r="F412" s="1"/>
      <c r="H412" s="1"/>
    </row>
    <row r="413" spans="1:8">
      <c r="A413" s="280" t="s">
        <v>4448</v>
      </c>
      <c r="B413" s="9">
        <v>5784</v>
      </c>
      <c r="D413" s="280" t="s">
        <v>4332</v>
      </c>
      <c r="F413" s="1"/>
      <c r="H413" s="1"/>
    </row>
    <row r="414" spans="1:8">
      <c r="A414" s="280" t="s">
        <v>4443</v>
      </c>
      <c r="B414" s="9">
        <v>5674</v>
      </c>
      <c r="D414" s="280" t="s">
        <v>5149</v>
      </c>
      <c r="F414" s="1"/>
      <c r="H414" s="1"/>
    </row>
    <row r="416" spans="1:8">
      <c r="A416" s="280" t="s">
        <v>4332</v>
      </c>
      <c r="B416" s="282">
        <f>SUM(B398:B413)</f>
        <v>70299</v>
      </c>
      <c r="D416" s="308">
        <f>B416/B397</f>
        <v>0.92531557263764763</v>
      </c>
    </row>
    <row r="417" spans="1:4">
      <c r="A417" s="280" t="s">
        <v>5149</v>
      </c>
      <c r="B417" s="282">
        <f>B414</f>
        <v>5674</v>
      </c>
      <c r="D417" s="308">
        <f>B417/B397</f>
        <v>7.468442736235241E-2</v>
      </c>
    </row>
    <row r="418" spans="1:4">
      <c r="A418" s="280"/>
      <c r="B418" s="282"/>
    </row>
    <row r="419" spans="1:4">
      <c r="A419" s="280"/>
      <c r="B419" s="282"/>
    </row>
    <row r="420" spans="1:4">
      <c r="A420" s="314" t="s">
        <v>4703</v>
      </c>
      <c r="B420" s="310">
        <f>SUM(B421:B441)</f>
        <v>74332</v>
      </c>
    </row>
    <row r="421" spans="1:4">
      <c r="A421" s="292" t="s">
        <v>4752</v>
      </c>
      <c r="B421" s="3">
        <v>1931</v>
      </c>
      <c r="C421" s="293"/>
      <c r="D421" s="292" t="s">
        <v>4703</v>
      </c>
    </row>
    <row r="422" spans="1:4">
      <c r="A422" s="292" t="s">
        <v>4827</v>
      </c>
      <c r="B422" s="3">
        <v>2053</v>
      </c>
      <c r="C422" s="293"/>
      <c r="D422" s="292" t="s">
        <v>4703</v>
      </c>
    </row>
    <row r="423" spans="1:4">
      <c r="A423" s="292" t="s">
        <v>4828</v>
      </c>
      <c r="B423" s="3">
        <v>4438</v>
      </c>
      <c r="C423" s="293"/>
      <c r="D423" s="292" t="s">
        <v>4703</v>
      </c>
    </row>
    <row r="424" spans="1:4">
      <c r="A424" s="299" t="s">
        <v>4829</v>
      </c>
      <c r="B424" s="3">
        <v>6089</v>
      </c>
      <c r="C424" s="293"/>
      <c r="D424" s="292" t="s">
        <v>4703</v>
      </c>
    </row>
    <row r="425" spans="1:4">
      <c r="A425" s="292" t="s">
        <v>4830</v>
      </c>
      <c r="B425" s="3">
        <v>6517</v>
      </c>
      <c r="C425" s="293"/>
      <c r="D425" s="292" t="s">
        <v>4703</v>
      </c>
    </row>
    <row r="426" spans="1:4">
      <c r="A426" s="292" t="s">
        <v>4831</v>
      </c>
      <c r="B426" s="3">
        <v>5140</v>
      </c>
      <c r="C426" s="293"/>
      <c r="D426" s="292" t="s">
        <v>4703</v>
      </c>
    </row>
    <row r="427" spans="1:4">
      <c r="A427" s="292" t="s">
        <v>4832</v>
      </c>
      <c r="B427" s="3">
        <v>5029</v>
      </c>
      <c r="C427" s="293"/>
      <c r="D427" s="292" t="s">
        <v>4703</v>
      </c>
    </row>
    <row r="428" spans="1:4">
      <c r="A428" s="292" t="s">
        <v>4833</v>
      </c>
      <c r="B428" s="3">
        <v>3657</v>
      </c>
      <c r="C428" s="293"/>
      <c r="D428" s="292" t="s">
        <v>4703</v>
      </c>
    </row>
    <row r="429" spans="1:4">
      <c r="A429" s="292" t="s">
        <v>4834</v>
      </c>
      <c r="B429" s="3">
        <v>2182</v>
      </c>
      <c r="C429" s="293"/>
      <c r="D429" s="292" t="s">
        <v>4703</v>
      </c>
    </row>
    <row r="430" spans="1:4">
      <c r="A430" s="292" t="s">
        <v>4835</v>
      </c>
      <c r="B430" s="3">
        <v>2189</v>
      </c>
      <c r="C430" s="293"/>
      <c r="D430" s="292" t="s">
        <v>4703</v>
      </c>
    </row>
    <row r="431" spans="1:4">
      <c r="A431" s="292" t="s">
        <v>4836</v>
      </c>
      <c r="B431" s="3">
        <v>1813</v>
      </c>
      <c r="C431" s="293"/>
      <c r="D431" s="292" t="s">
        <v>4703</v>
      </c>
    </row>
    <row r="432" spans="1:4">
      <c r="A432" s="292" t="s">
        <v>4837</v>
      </c>
      <c r="B432" s="3">
        <v>6776</v>
      </c>
      <c r="C432" s="293"/>
      <c r="D432" s="292" t="s">
        <v>4703</v>
      </c>
    </row>
    <row r="433" spans="1:4">
      <c r="A433" s="292" t="s">
        <v>4838</v>
      </c>
      <c r="B433" s="3">
        <v>3314</v>
      </c>
      <c r="C433" s="293"/>
      <c r="D433" s="292" t="s">
        <v>4703</v>
      </c>
    </row>
    <row r="434" spans="1:4">
      <c r="A434" s="292" t="s">
        <v>4839</v>
      </c>
      <c r="B434" s="3">
        <v>4398</v>
      </c>
      <c r="C434" s="293"/>
      <c r="D434" s="292" t="s">
        <v>4703</v>
      </c>
    </row>
    <row r="435" spans="1:4">
      <c r="A435" s="292" t="s">
        <v>4840</v>
      </c>
      <c r="B435" s="3">
        <v>2132</v>
      </c>
      <c r="C435" s="293"/>
      <c r="D435" s="292" t="s">
        <v>4703</v>
      </c>
    </row>
    <row r="436" spans="1:4">
      <c r="A436" s="292" t="s">
        <v>4841</v>
      </c>
      <c r="B436" s="3">
        <v>6098</v>
      </c>
      <c r="C436" s="293"/>
      <c r="D436" s="292" t="s">
        <v>4703</v>
      </c>
    </row>
    <row r="437" spans="1:4">
      <c r="A437" s="292" t="s">
        <v>269</v>
      </c>
      <c r="B437" s="4">
        <v>1963</v>
      </c>
      <c r="C437" s="293"/>
      <c r="D437" s="292" t="s">
        <v>4703</v>
      </c>
    </row>
    <row r="438" spans="1:4">
      <c r="A438" s="292" t="s">
        <v>4842</v>
      </c>
      <c r="B438" s="4">
        <v>2150</v>
      </c>
      <c r="C438" s="293"/>
      <c r="D438" s="292" t="s">
        <v>4703</v>
      </c>
    </row>
    <row r="439" spans="1:4">
      <c r="A439" s="292" t="s">
        <v>4843</v>
      </c>
      <c r="B439" s="4">
        <v>2372</v>
      </c>
      <c r="C439" s="293"/>
      <c r="D439" s="292" t="s">
        <v>4703</v>
      </c>
    </row>
    <row r="440" spans="1:4">
      <c r="A440" s="292" t="s">
        <v>4844</v>
      </c>
      <c r="B440" s="4">
        <v>2002</v>
      </c>
      <c r="C440" s="293"/>
      <c r="D440" s="292" t="s">
        <v>4703</v>
      </c>
    </row>
    <row r="441" spans="1:4">
      <c r="A441" s="292" t="s">
        <v>4845</v>
      </c>
      <c r="B441" s="4">
        <v>2089</v>
      </c>
      <c r="C441" s="293"/>
      <c r="D441" s="292" t="s">
        <v>4703</v>
      </c>
    </row>
    <row r="442" spans="1:4">
      <c r="A442" s="293"/>
      <c r="B442" s="296"/>
      <c r="C442" s="293"/>
      <c r="D442" s="293"/>
    </row>
    <row r="443" spans="1:4">
      <c r="A443" s="292" t="s">
        <v>4703</v>
      </c>
      <c r="B443" s="295">
        <f>SUM(B421:B441)</f>
        <v>74332</v>
      </c>
      <c r="C443" s="293"/>
      <c r="D443" s="322">
        <f>B443/B420</f>
        <v>1</v>
      </c>
    </row>
    <row r="444" spans="1:4">
      <c r="A444" s="280"/>
      <c r="B444" s="282"/>
    </row>
    <row r="445" spans="1:4">
      <c r="A445" s="280"/>
      <c r="B445" s="282"/>
    </row>
    <row r="446" spans="1:4">
      <c r="A446" s="314" t="s">
        <v>4704</v>
      </c>
      <c r="B446" s="310">
        <f>SUM(B447:B472)</f>
        <v>77156</v>
      </c>
    </row>
    <row r="447" spans="1:4">
      <c r="A447" s="292" t="s">
        <v>4802</v>
      </c>
      <c r="B447" s="3">
        <v>1994</v>
      </c>
      <c r="C447" s="293"/>
      <c r="D447" s="292" t="s">
        <v>4704</v>
      </c>
    </row>
    <row r="448" spans="1:4">
      <c r="A448" s="292" t="s">
        <v>2175</v>
      </c>
      <c r="B448" s="3">
        <v>3392</v>
      </c>
      <c r="C448" s="293"/>
      <c r="D448" s="292" t="s">
        <v>4704</v>
      </c>
    </row>
    <row r="449" spans="1:4">
      <c r="A449" s="292" t="s">
        <v>4804</v>
      </c>
      <c r="B449" s="3">
        <v>4430</v>
      </c>
      <c r="C449" s="293"/>
      <c r="D449" s="292" t="s">
        <v>4704</v>
      </c>
    </row>
    <row r="450" spans="1:4">
      <c r="A450" s="292" t="s">
        <v>4805</v>
      </c>
      <c r="B450" s="3">
        <v>3415</v>
      </c>
      <c r="C450" s="293"/>
      <c r="D450" s="292" t="s">
        <v>4704</v>
      </c>
    </row>
    <row r="451" spans="1:4">
      <c r="A451" s="292" t="s">
        <v>4806</v>
      </c>
      <c r="B451" s="3">
        <v>3987</v>
      </c>
      <c r="C451" s="293"/>
      <c r="D451" s="292" t="s">
        <v>4704</v>
      </c>
    </row>
    <row r="452" spans="1:4">
      <c r="A452" s="294" t="s">
        <v>4807</v>
      </c>
      <c r="B452" s="3">
        <v>4059</v>
      </c>
      <c r="C452" s="293"/>
      <c r="D452" s="292" t="s">
        <v>4704</v>
      </c>
    </row>
    <row r="453" spans="1:4">
      <c r="A453" s="292" t="s">
        <v>697</v>
      </c>
      <c r="B453" s="3">
        <v>1913</v>
      </c>
      <c r="C453" s="293"/>
      <c r="D453" s="292" t="s">
        <v>4704</v>
      </c>
    </row>
    <row r="454" spans="1:4">
      <c r="A454" s="292" t="s">
        <v>4809</v>
      </c>
      <c r="B454" s="3">
        <v>1938</v>
      </c>
      <c r="C454" s="293"/>
      <c r="D454" s="292" t="s">
        <v>4704</v>
      </c>
    </row>
    <row r="455" spans="1:4">
      <c r="A455" s="292" t="s">
        <v>4607</v>
      </c>
      <c r="B455" s="3">
        <v>1847</v>
      </c>
      <c r="C455" s="293"/>
      <c r="D455" s="292" t="s">
        <v>4704</v>
      </c>
    </row>
    <row r="456" spans="1:4">
      <c r="A456" s="292" t="s">
        <v>4810</v>
      </c>
      <c r="B456" s="3">
        <v>3181</v>
      </c>
      <c r="C456" s="293"/>
      <c r="D456" s="292" t="s">
        <v>4704</v>
      </c>
    </row>
    <row r="457" spans="1:4">
      <c r="A457" s="292" t="s">
        <v>4811</v>
      </c>
      <c r="B457" s="3">
        <v>3807</v>
      </c>
      <c r="C457" s="293"/>
      <c r="D457" s="292" t="s">
        <v>4704</v>
      </c>
    </row>
    <row r="458" spans="1:4">
      <c r="A458" s="292" t="s">
        <v>4812</v>
      </c>
      <c r="B458" s="3">
        <v>3393</v>
      </c>
      <c r="C458" s="293"/>
      <c r="D458" s="292" t="s">
        <v>4704</v>
      </c>
    </row>
    <row r="459" spans="1:4">
      <c r="A459" s="292" t="s">
        <v>4813</v>
      </c>
      <c r="B459" s="3">
        <v>3534</v>
      </c>
      <c r="C459" s="293"/>
      <c r="D459" s="292" t="s">
        <v>4704</v>
      </c>
    </row>
    <row r="460" spans="1:4">
      <c r="A460" s="292" t="s">
        <v>4814</v>
      </c>
      <c r="B460" s="4">
        <v>4560</v>
      </c>
      <c r="C460" s="293"/>
      <c r="D460" s="292" t="s">
        <v>4704</v>
      </c>
    </row>
    <row r="461" spans="1:4">
      <c r="A461" s="292" t="s">
        <v>4815</v>
      </c>
      <c r="B461" s="4">
        <v>3693</v>
      </c>
      <c r="C461" s="293"/>
      <c r="D461" s="292" t="s">
        <v>4704</v>
      </c>
    </row>
    <row r="462" spans="1:4">
      <c r="A462" s="294" t="s">
        <v>4816</v>
      </c>
      <c r="B462" s="3">
        <v>3247</v>
      </c>
      <c r="C462" s="293"/>
      <c r="D462" s="292" t="s">
        <v>4704</v>
      </c>
    </row>
    <row r="463" spans="1:4">
      <c r="A463" s="292" t="s">
        <v>4817</v>
      </c>
      <c r="B463" s="4">
        <v>3672</v>
      </c>
      <c r="C463" s="293"/>
      <c r="D463" s="292" t="s">
        <v>4704</v>
      </c>
    </row>
    <row r="464" spans="1:4">
      <c r="A464" s="292" t="s">
        <v>4818</v>
      </c>
      <c r="B464" s="4">
        <v>1942</v>
      </c>
      <c r="C464" s="293"/>
      <c r="D464" s="292" t="s">
        <v>4704</v>
      </c>
    </row>
    <row r="465" spans="1:4">
      <c r="A465" s="292" t="s">
        <v>1799</v>
      </c>
      <c r="B465" s="4">
        <v>1890</v>
      </c>
      <c r="C465" s="293"/>
      <c r="D465" s="292" t="s">
        <v>4704</v>
      </c>
    </row>
    <row r="466" spans="1:4">
      <c r="A466" s="292" t="s">
        <v>4822</v>
      </c>
      <c r="B466" s="4">
        <v>3825</v>
      </c>
      <c r="C466" s="293"/>
      <c r="D466" s="292" t="s">
        <v>4704</v>
      </c>
    </row>
    <row r="467" spans="1:4">
      <c r="A467" s="292" t="s">
        <v>4823</v>
      </c>
      <c r="B467" s="4">
        <v>3744</v>
      </c>
      <c r="C467" s="293"/>
      <c r="D467" s="292" t="s">
        <v>4704</v>
      </c>
    </row>
    <row r="468" spans="1:4">
      <c r="A468" s="292" t="s">
        <v>4824</v>
      </c>
      <c r="B468" s="4">
        <v>3786</v>
      </c>
      <c r="C468" s="293"/>
      <c r="D468" s="292" t="s">
        <v>4704</v>
      </c>
    </row>
    <row r="469" spans="1:4">
      <c r="A469" s="292" t="s">
        <v>4825</v>
      </c>
      <c r="B469" s="4">
        <v>3488</v>
      </c>
      <c r="C469" s="293"/>
      <c r="D469" s="292" t="s">
        <v>4704</v>
      </c>
    </row>
    <row r="470" spans="1:4">
      <c r="A470" s="292" t="s">
        <v>4826</v>
      </c>
      <c r="B470" s="4">
        <v>2002</v>
      </c>
      <c r="C470" s="293"/>
      <c r="D470" s="292" t="s">
        <v>4704</v>
      </c>
    </row>
    <row r="471" spans="1:4">
      <c r="A471" s="292" t="s">
        <v>4810</v>
      </c>
      <c r="B471" s="4">
        <v>182</v>
      </c>
      <c r="C471" s="293"/>
      <c r="D471" s="292" t="s">
        <v>5152</v>
      </c>
    </row>
    <row r="472" spans="1:4">
      <c r="A472" s="292" t="s">
        <v>4815</v>
      </c>
      <c r="B472" s="4">
        <v>235</v>
      </c>
      <c r="C472" s="293"/>
      <c r="D472" s="292" t="s">
        <v>5152</v>
      </c>
    </row>
    <row r="474" spans="1:4">
      <c r="A474" s="292" t="s">
        <v>4704</v>
      </c>
      <c r="B474" s="283">
        <f>SUM(B447:B470)</f>
        <v>76739</v>
      </c>
      <c r="D474" s="308">
        <f>B474/B446</f>
        <v>0.99459536523407122</v>
      </c>
    </row>
    <row r="475" spans="1:4">
      <c r="A475" s="292" t="s">
        <v>5152</v>
      </c>
      <c r="B475" s="282">
        <f>SUM(B471:B472)</f>
        <v>417</v>
      </c>
      <c r="D475" s="308">
        <f>B475/B446</f>
        <v>5.4046347659287676E-3</v>
      </c>
    </row>
    <row r="476" spans="1:4">
      <c r="A476" s="280"/>
      <c r="B476" s="282"/>
    </row>
    <row r="477" spans="1:4">
      <c r="A477" s="280"/>
      <c r="B477" s="282"/>
    </row>
    <row r="478" spans="1:4">
      <c r="A478" s="317" t="s">
        <v>4516</v>
      </c>
      <c r="B478" s="310">
        <f>SUM(B479:B495)</f>
        <v>73071</v>
      </c>
    </row>
    <row r="479" spans="1:4">
      <c r="A479" s="285" t="s">
        <v>4607</v>
      </c>
      <c r="B479" s="3">
        <v>3437</v>
      </c>
      <c r="C479" s="286"/>
      <c r="D479" s="285" t="s">
        <v>4516</v>
      </c>
    </row>
    <row r="480" spans="1:4">
      <c r="A480" s="285" t="s">
        <v>4608</v>
      </c>
      <c r="B480" s="3">
        <v>5501</v>
      </c>
      <c r="C480" s="286"/>
      <c r="D480" s="285" t="s">
        <v>4516</v>
      </c>
    </row>
    <row r="481" spans="1:4">
      <c r="A481" s="285" t="s">
        <v>4614</v>
      </c>
      <c r="B481" s="3">
        <v>5047</v>
      </c>
      <c r="C481" s="286"/>
      <c r="D481" s="285" t="s">
        <v>4516</v>
      </c>
    </row>
    <row r="482" spans="1:4">
      <c r="A482" s="285" t="s">
        <v>4615</v>
      </c>
      <c r="B482" s="3">
        <v>4114</v>
      </c>
      <c r="C482" s="286"/>
      <c r="D482" s="285" t="s">
        <v>4516</v>
      </c>
    </row>
    <row r="483" spans="1:4">
      <c r="A483" s="285" t="s">
        <v>4616</v>
      </c>
      <c r="B483" s="3">
        <v>3120</v>
      </c>
      <c r="C483" s="286"/>
      <c r="D483" s="285" t="s">
        <v>4516</v>
      </c>
    </row>
    <row r="484" spans="1:4">
      <c r="A484" s="285" t="s">
        <v>4617</v>
      </c>
      <c r="B484" s="3">
        <v>5064</v>
      </c>
      <c r="C484" s="286"/>
      <c r="D484" s="285" t="s">
        <v>4516</v>
      </c>
    </row>
    <row r="485" spans="1:4">
      <c r="A485" s="285" t="s">
        <v>4692</v>
      </c>
      <c r="B485" s="3">
        <v>3047</v>
      </c>
      <c r="C485" s="286"/>
      <c r="D485" s="285" t="s">
        <v>4516</v>
      </c>
    </row>
    <row r="486" spans="1:4">
      <c r="A486" s="285" t="s">
        <v>4693</v>
      </c>
      <c r="B486" s="3">
        <v>4267</v>
      </c>
      <c r="C486" s="286"/>
      <c r="D486" s="285" t="s">
        <v>4516</v>
      </c>
    </row>
    <row r="487" spans="1:4">
      <c r="A487" s="285" t="s">
        <v>4694</v>
      </c>
      <c r="B487" s="3">
        <v>3186</v>
      </c>
      <c r="C487" s="286"/>
      <c r="D487" s="285" t="s">
        <v>4516</v>
      </c>
    </row>
    <row r="488" spans="1:4">
      <c r="A488" s="285" t="s">
        <v>4695</v>
      </c>
      <c r="B488" s="3">
        <v>3247</v>
      </c>
      <c r="C488" s="286"/>
      <c r="D488" s="285" t="s">
        <v>4516</v>
      </c>
    </row>
    <row r="489" spans="1:4">
      <c r="A489" s="285" t="s">
        <v>4696</v>
      </c>
      <c r="B489" s="3">
        <v>3425</v>
      </c>
      <c r="C489" s="286"/>
      <c r="D489" s="285" t="s">
        <v>4516</v>
      </c>
    </row>
    <row r="490" spans="1:4">
      <c r="A490" s="285" t="s">
        <v>4697</v>
      </c>
      <c r="B490" s="3">
        <v>5644</v>
      </c>
      <c r="C490" s="286"/>
      <c r="D490" s="285" t="s">
        <v>4516</v>
      </c>
    </row>
    <row r="491" spans="1:4">
      <c r="A491" s="285" t="s">
        <v>4698</v>
      </c>
      <c r="B491" s="3">
        <v>4584</v>
      </c>
      <c r="C491" s="286"/>
      <c r="D491" s="285" t="s">
        <v>4516</v>
      </c>
    </row>
    <row r="492" spans="1:4">
      <c r="A492" s="285" t="s">
        <v>4699</v>
      </c>
      <c r="B492" s="3">
        <v>4817</v>
      </c>
      <c r="C492" s="286"/>
      <c r="D492" s="285" t="s">
        <v>4516</v>
      </c>
    </row>
    <row r="493" spans="1:4">
      <c r="A493" s="285" t="s">
        <v>4700</v>
      </c>
      <c r="B493" s="3">
        <v>4475</v>
      </c>
      <c r="C493" s="286"/>
      <c r="D493" s="285" t="s">
        <v>4516</v>
      </c>
    </row>
    <row r="494" spans="1:4">
      <c r="A494" s="285" t="s">
        <v>4701</v>
      </c>
      <c r="B494" s="3">
        <v>4928</v>
      </c>
      <c r="C494" s="286"/>
      <c r="D494" s="285" t="s">
        <v>4516</v>
      </c>
    </row>
    <row r="495" spans="1:4">
      <c r="A495" s="285" t="s">
        <v>4621</v>
      </c>
      <c r="B495" s="3">
        <v>5168</v>
      </c>
      <c r="C495" s="286"/>
      <c r="D495" s="285" t="s">
        <v>4521</v>
      </c>
    </row>
    <row r="496" spans="1:4">
      <c r="A496" s="280"/>
      <c r="B496" s="282"/>
    </row>
    <row r="497" spans="1:8">
      <c r="A497" s="285" t="s">
        <v>4516</v>
      </c>
      <c r="B497" s="282">
        <f>SUM(B479:B494)</f>
        <v>67903</v>
      </c>
      <c r="D497" s="308">
        <f>B497/B478</f>
        <v>0.92927426749326003</v>
      </c>
    </row>
    <row r="498" spans="1:8">
      <c r="A498" s="285" t="s">
        <v>4521</v>
      </c>
      <c r="B498" s="282">
        <f>B495</f>
        <v>5168</v>
      </c>
      <c r="D498" s="308">
        <f>B498/B478</f>
        <v>7.0725732506740024E-2</v>
      </c>
    </row>
    <row r="499" spans="1:8">
      <c r="A499" s="280"/>
      <c r="B499" s="282"/>
    </row>
    <row r="500" spans="1:8">
      <c r="B500" s="284"/>
      <c r="C500" s="180"/>
      <c r="D500" s="182"/>
    </row>
    <row r="501" spans="1:8">
      <c r="A501" s="309" t="s">
        <v>4333</v>
      </c>
      <c r="B501" s="310">
        <f>SUM(B502:B529)</f>
        <v>71130</v>
      </c>
    </row>
    <row r="502" spans="1:8">
      <c r="A502" s="280" t="s">
        <v>4449</v>
      </c>
      <c r="B502" s="3">
        <v>1380</v>
      </c>
      <c r="D502" s="280" t="s">
        <v>4333</v>
      </c>
      <c r="F502" s="1"/>
      <c r="H502" s="1"/>
    </row>
    <row r="503" spans="1:8">
      <c r="A503" s="280" t="s">
        <v>4450</v>
      </c>
      <c r="B503" s="3">
        <v>3127</v>
      </c>
      <c r="D503" s="280" t="s">
        <v>4333</v>
      </c>
      <c r="F503" s="1"/>
      <c r="H503" s="1"/>
    </row>
    <row r="504" spans="1:8">
      <c r="A504" s="280" t="s">
        <v>4451</v>
      </c>
      <c r="B504" s="3">
        <v>1594</v>
      </c>
      <c r="D504" s="280" t="s">
        <v>4333</v>
      </c>
      <c r="F504" s="1"/>
      <c r="H504" s="1"/>
    </row>
    <row r="505" spans="1:8">
      <c r="A505" s="280" t="s">
        <v>4452</v>
      </c>
      <c r="B505" s="3">
        <v>2949</v>
      </c>
      <c r="D505" s="280" t="s">
        <v>4333</v>
      </c>
      <c r="F505" s="1"/>
      <c r="H505" s="1"/>
    </row>
    <row r="506" spans="1:8">
      <c r="A506" s="280" t="s">
        <v>4453</v>
      </c>
      <c r="B506" s="3">
        <v>1744</v>
      </c>
      <c r="D506" s="280" t="s">
        <v>4333</v>
      </c>
      <c r="F506" s="1"/>
      <c r="H506" s="1"/>
    </row>
    <row r="507" spans="1:8">
      <c r="A507" s="280" t="s">
        <v>4454</v>
      </c>
      <c r="B507" s="3">
        <v>3472</v>
      </c>
      <c r="D507" s="280" t="s">
        <v>4333</v>
      </c>
      <c r="F507" s="1"/>
      <c r="H507" s="1"/>
    </row>
    <row r="508" spans="1:8">
      <c r="A508" s="280" t="s">
        <v>4455</v>
      </c>
      <c r="B508" s="3">
        <v>3203</v>
      </c>
      <c r="D508" s="280" t="s">
        <v>4333</v>
      </c>
      <c r="F508" s="1"/>
      <c r="H508" s="1"/>
    </row>
    <row r="509" spans="1:8">
      <c r="A509" s="280" t="s">
        <v>4456</v>
      </c>
      <c r="B509" s="3">
        <v>3181</v>
      </c>
      <c r="D509" s="280" t="s">
        <v>4333</v>
      </c>
      <c r="F509" s="1"/>
      <c r="H509" s="1"/>
    </row>
    <row r="510" spans="1:8">
      <c r="A510" s="280" t="s">
        <v>4457</v>
      </c>
      <c r="B510" s="3">
        <v>1644</v>
      </c>
      <c r="D510" s="280" t="s">
        <v>4333</v>
      </c>
      <c r="F510" s="1"/>
      <c r="H510" s="1"/>
    </row>
    <row r="511" spans="1:8">
      <c r="A511" s="280" t="s">
        <v>4458</v>
      </c>
      <c r="B511" s="3">
        <v>1674</v>
      </c>
      <c r="D511" s="280" t="s">
        <v>4333</v>
      </c>
      <c r="F511" s="1"/>
      <c r="H511" s="1"/>
    </row>
    <row r="512" spans="1:8">
      <c r="A512" s="280" t="s">
        <v>4459</v>
      </c>
      <c r="B512" s="3">
        <v>1736</v>
      </c>
      <c r="D512" s="280" t="s">
        <v>4333</v>
      </c>
      <c r="F512" s="1"/>
      <c r="H512" s="1"/>
    </row>
    <row r="513" spans="1:8">
      <c r="A513" s="280" t="s">
        <v>4460</v>
      </c>
      <c r="B513" s="3">
        <v>3399</v>
      </c>
      <c r="D513" s="280" t="s">
        <v>4333</v>
      </c>
      <c r="F513" s="1"/>
      <c r="H513" s="1"/>
    </row>
    <row r="514" spans="1:8">
      <c r="A514" s="280" t="s">
        <v>4461</v>
      </c>
      <c r="B514" s="3">
        <v>1625</v>
      </c>
      <c r="D514" s="280" t="s">
        <v>4333</v>
      </c>
      <c r="F514" s="1"/>
      <c r="H514" s="1"/>
    </row>
    <row r="515" spans="1:8">
      <c r="A515" s="280" t="s">
        <v>4462</v>
      </c>
      <c r="B515" s="3">
        <v>3183</v>
      </c>
      <c r="D515" s="280" t="s">
        <v>4333</v>
      </c>
      <c r="F515" s="1"/>
      <c r="H515" s="1"/>
    </row>
    <row r="516" spans="1:8">
      <c r="A516" s="280" t="s">
        <v>4463</v>
      </c>
      <c r="B516" s="4">
        <v>3408</v>
      </c>
      <c r="D516" s="280" t="s">
        <v>4333</v>
      </c>
      <c r="F516" s="1"/>
      <c r="H516" s="1"/>
    </row>
    <row r="517" spans="1:8">
      <c r="A517" s="280" t="s">
        <v>4464</v>
      </c>
      <c r="B517" s="4">
        <v>1675</v>
      </c>
      <c r="D517" s="280" t="s">
        <v>4333</v>
      </c>
      <c r="F517" s="1"/>
      <c r="H517" s="1"/>
    </row>
    <row r="518" spans="1:8">
      <c r="A518" s="280" t="s">
        <v>4465</v>
      </c>
      <c r="B518" s="4">
        <v>3034</v>
      </c>
      <c r="D518" s="280" t="s">
        <v>4333</v>
      </c>
      <c r="F518" s="1"/>
      <c r="H518" s="1"/>
    </row>
    <row r="519" spans="1:8">
      <c r="A519" s="280" t="s">
        <v>4466</v>
      </c>
      <c r="B519" s="4">
        <v>3415</v>
      </c>
      <c r="D519" s="280" t="s">
        <v>4333</v>
      </c>
      <c r="F519" s="1"/>
      <c r="H519" s="1"/>
    </row>
    <row r="520" spans="1:8">
      <c r="A520" s="280" t="s">
        <v>4467</v>
      </c>
      <c r="B520" s="4">
        <v>3689</v>
      </c>
      <c r="D520" s="280" t="s">
        <v>4333</v>
      </c>
      <c r="F520" s="1"/>
      <c r="H520" s="1"/>
    </row>
    <row r="521" spans="1:8">
      <c r="A521" s="280" t="s">
        <v>4468</v>
      </c>
      <c r="B521" s="4">
        <v>1814</v>
      </c>
      <c r="D521" s="280" t="s">
        <v>4333</v>
      </c>
      <c r="F521" s="1"/>
      <c r="H521" s="1"/>
    </row>
    <row r="522" spans="1:8">
      <c r="A522" s="280" t="s">
        <v>1338</v>
      </c>
      <c r="B522" s="4">
        <v>1488</v>
      </c>
      <c r="D522" s="280" t="s">
        <v>4333</v>
      </c>
      <c r="F522" s="1"/>
      <c r="H522" s="1"/>
    </row>
    <row r="523" spans="1:8">
      <c r="A523" s="280" t="s">
        <v>4469</v>
      </c>
      <c r="B523" s="4">
        <v>1654</v>
      </c>
      <c r="D523" s="280" t="s">
        <v>4333</v>
      </c>
      <c r="F523" s="1"/>
      <c r="H523" s="1"/>
    </row>
    <row r="524" spans="1:8">
      <c r="A524" s="280" t="s">
        <v>4470</v>
      </c>
      <c r="B524" s="4">
        <v>3500</v>
      </c>
      <c r="D524" s="280" t="s">
        <v>4333</v>
      </c>
      <c r="F524" s="1"/>
      <c r="H524" s="1"/>
    </row>
    <row r="525" spans="1:8">
      <c r="A525" s="280" t="s">
        <v>4471</v>
      </c>
      <c r="B525" s="4">
        <v>3157</v>
      </c>
      <c r="D525" s="280" t="s">
        <v>4333</v>
      </c>
      <c r="F525" s="1"/>
      <c r="H525" s="1"/>
    </row>
    <row r="526" spans="1:8">
      <c r="A526" s="280" t="s">
        <v>4472</v>
      </c>
      <c r="B526" s="4">
        <v>1801</v>
      </c>
      <c r="D526" s="280" t="s">
        <v>4333</v>
      </c>
      <c r="F526" s="1"/>
      <c r="H526" s="1"/>
    </row>
    <row r="527" spans="1:8">
      <c r="A527" s="280" t="s">
        <v>4473</v>
      </c>
      <c r="B527" s="4">
        <v>1627</v>
      </c>
      <c r="D527" s="280" t="s">
        <v>4333</v>
      </c>
      <c r="F527" s="1"/>
      <c r="H527" s="1"/>
    </row>
    <row r="528" spans="1:8">
      <c r="A528" s="280" t="s">
        <v>4474</v>
      </c>
      <c r="B528" s="4">
        <v>5217</v>
      </c>
      <c r="D528" s="280" t="s">
        <v>4333</v>
      </c>
      <c r="F528" s="1"/>
      <c r="H528" s="1"/>
    </row>
    <row r="529" spans="1:8">
      <c r="A529" s="280" t="s">
        <v>3339</v>
      </c>
      <c r="B529" s="4">
        <v>1740</v>
      </c>
      <c r="D529" s="280" t="s">
        <v>4333</v>
      </c>
      <c r="F529" s="1"/>
      <c r="H529" s="1"/>
    </row>
    <row r="530" spans="1:8">
      <c r="B530" s="283"/>
    </row>
    <row r="531" spans="1:8">
      <c r="A531" s="280" t="s">
        <v>4333</v>
      </c>
      <c r="B531" s="282">
        <f>SUM(B502:B529)</f>
        <v>71130</v>
      </c>
      <c r="D531" s="308">
        <f>B531/B501</f>
        <v>1</v>
      </c>
    </row>
    <row r="532" spans="1:8">
      <c r="A532" s="280"/>
      <c r="B532" s="282"/>
    </row>
    <row r="533" spans="1:8">
      <c r="A533" s="280"/>
      <c r="B533" s="282"/>
    </row>
    <row r="534" spans="1:8">
      <c r="A534" s="318" t="s">
        <v>4847</v>
      </c>
      <c r="B534" s="319">
        <f>SUM(B535:B552)</f>
        <v>71489</v>
      </c>
      <c r="C534" s="300"/>
      <c r="D534" s="300"/>
    </row>
    <row r="535" spans="1:8">
      <c r="A535" s="290" t="s">
        <v>508</v>
      </c>
      <c r="B535" s="3">
        <v>5060</v>
      </c>
      <c r="C535" s="300"/>
      <c r="D535" s="290" t="s">
        <v>4847</v>
      </c>
    </row>
    <row r="536" spans="1:8">
      <c r="A536" s="290" t="s">
        <v>4896</v>
      </c>
      <c r="B536" s="3">
        <v>3534</v>
      </c>
      <c r="C536" s="300"/>
      <c r="D536" s="290" t="s">
        <v>4847</v>
      </c>
    </row>
    <row r="537" spans="1:8">
      <c r="A537" s="290" t="s">
        <v>3098</v>
      </c>
      <c r="B537" s="3">
        <v>4145</v>
      </c>
      <c r="C537" s="300"/>
      <c r="D537" s="290" t="s">
        <v>4847</v>
      </c>
    </row>
    <row r="538" spans="1:8">
      <c r="A538" s="290" t="s">
        <v>4897</v>
      </c>
      <c r="B538" s="3">
        <v>3517</v>
      </c>
      <c r="C538" s="300"/>
      <c r="D538" s="290" t="s">
        <v>4847</v>
      </c>
    </row>
    <row r="539" spans="1:8">
      <c r="A539" s="290" t="s">
        <v>4898</v>
      </c>
      <c r="B539" s="3">
        <v>6329</v>
      </c>
      <c r="C539" s="300"/>
      <c r="D539" s="290" t="s">
        <v>4847</v>
      </c>
    </row>
    <row r="540" spans="1:8">
      <c r="A540" s="290" t="s">
        <v>4899</v>
      </c>
      <c r="B540" s="3">
        <v>4230</v>
      </c>
      <c r="C540" s="300"/>
      <c r="D540" s="290" t="s">
        <v>4847</v>
      </c>
    </row>
    <row r="541" spans="1:8">
      <c r="A541" s="290" t="s">
        <v>4900</v>
      </c>
      <c r="B541" s="3">
        <v>3865</v>
      </c>
      <c r="C541" s="300"/>
      <c r="D541" s="290" t="s">
        <v>4847</v>
      </c>
    </row>
    <row r="542" spans="1:8">
      <c r="A542" s="300" t="s">
        <v>4901</v>
      </c>
      <c r="B542" s="3">
        <v>5376</v>
      </c>
      <c r="C542" s="300"/>
      <c r="D542" s="290" t="s">
        <v>4847</v>
      </c>
    </row>
    <row r="543" spans="1:8">
      <c r="A543" s="290" t="s">
        <v>1698</v>
      </c>
      <c r="B543" s="3">
        <v>1785</v>
      </c>
      <c r="C543" s="300"/>
      <c r="D543" s="290" t="s">
        <v>4847</v>
      </c>
    </row>
    <row r="544" spans="1:8">
      <c r="A544" s="290" t="s">
        <v>4902</v>
      </c>
      <c r="B544" s="3">
        <v>3830</v>
      </c>
      <c r="C544" s="300"/>
      <c r="D544" s="290" t="s">
        <v>4847</v>
      </c>
    </row>
    <row r="545" spans="1:4">
      <c r="A545" s="290" t="s">
        <v>4903</v>
      </c>
      <c r="B545" s="3">
        <v>1972</v>
      </c>
      <c r="C545" s="300"/>
      <c r="D545" s="290" t="s">
        <v>4847</v>
      </c>
    </row>
    <row r="546" spans="1:4">
      <c r="A546" s="290" t="s">
        <v>4904</v>
      </c>
      <c r="B546" s="3">
        <v>5939</v>
      </c>
      <c r="C546" s="300"/>
      <c r="D546" s="290" t="s">
        <v>4847</v>
      </c>
    </row>
    <row r="547" spans="1:4">
      <c r="A547" s="290" t="s">
        <v>4905</v>
      </c>
      <c r="B547" s="3">
        <v>5137</v>
      </c>
      <c r="C547" s="300"/>
      <c r="D547" s="290" t="s">
        <v>4847</v>
      </c>
    </row>
    <row r="548" spans="1:4">
      <c r="A548" s="290" t="s">
        <v>832</v>
      </c>
      <c r="B548" s="3">
        <v>3478</v>
      </c>
      <c r="C548" s="300"/>
      <c r="D548" s="290" t="s">
        <v>4847</v>
      </c>
    </row>
    <row r="549" spans="1:4">
      <c r="A549" s="290" t="s">
        <v>725</v>
      </c>
      <c r="B549" s="3">
        <v>4519</v>
      </c>
      <c r="C549" s="300"/>
      <c r="D549" s="290" t="s">
        <v>4847</v>
      </c>
    </row>
    <row r="550" spans="1:4">
      <c r="A550" s="290" t="s">
        <v>4906</v>
      </c>
      <c r="B550" s="4">
        <v>2174</v>
      </c>
      <c r="C550" s="300"/>
      <c r="D550" s="290" t="s">
        <v>4847</v>
      </c>
    </row>
    <row r="551" spans="1:4">
      <c r="A551" s="290" t="s">
        <v>4907</v>
      </c>
      <c r="B551" s="4">
        <v>3389</v>
      </c>
      <c r="C551" s="300"/>
      <c r="D551" s="290" t="s">
        <v>4847</v>
      </c>
    </row>
    <row r="552" spans="1:4">
      <c r="A552" s="290" t="s">
        <v>4963</v>
      </c>
      <c r="B552" s="3">
        <v>3210</v>
      </c>
      <c r="C552" s="300"/>
      <c r="D552" s="290" t="s">
        <v>4850</v>
      </c>
    </row>
    <row r="553" spans="1:4">
      <c r="A553" s="300"/>
      <c r="B553" s="301"/>
      <c r="C553" s="300"/>
      <c r="D553" s="290"/>
    </row>
    <row r="554" spans="1:4">
      <c r="A554" s="290" t="s">
        <v>4847</v>
      </c>
      <c r="B554" s="301">
        <f>SUM(B535:B551)</f>
        <v>68279</v>
      </c>
      <c r="C554" s="300"/>
      <c r="D554" s="323">
        <f>B554/B534</f>
        <v>0.95509798710291094</v>
      </c>
    </row>
    <row r="555" spans="1:4">
      <c r="A555" s="290" t="s">
        <v>4850</v>
      </c>
      <c r="B555" s="282">
        <f>B552</f>
        <v>3210</v>
      </c>
      <c r="D555" s="323">
        <f>B555/B534</f>
        <v>4.4902012897089061E-2</v>
      </c>
    </row>
    <row r="556" spans="1:4">
      <c r="A556" s="280"/>
      <c r="B556" s="282"/>
    </row>
    <row r="557" spans="1:4">
      <c r="A557" s="280"/>
      <c r="B557" s="282"/>
    </row>
    <row r="558" spans="1:4">
      <c r="A558" s="317" t="s">
        <v>4517</v>
      </c>
      <c r="B558" s="310">
        <f>SUM(B559:B565)</f>
        <v>75755</v>
      </c>
    </row>
    <row r="559" spans="1:4">
      <c r="A559" s="285" t="s">
        <v>1228</v>
      </c>
      <c r="B559" s="3">
        <v>11199</v>
      </c>
      <c r="C559" s="286"/>
      <c r="D559" s="285" t="s">
        <v>4517</v>
      </c>
    </row>
    <row r="560" spans="1:4">
      <c r="A560" s="285" t="s">
        <v>4526</v>
      </c>
      <c r="B560" s="3">
        <v>12158</v>
      </c>
      <c r="C560" s="286"/>
      <c r="D560" s="285" t="s">
        <v>4517</v>
      </c>
    </row>
    <row r="561" spans="1:4">
      <c r="A561" s="285" t="s">
        <v>4529</v>
      </c>
      <c r="B561" s="3">
        <v>12388</v>
      </c>
      <c r="C561" s="286"/>
      <c r="D561" s="285" t="s">
        <v>4517</v>
      </c>
    </row>
    <row r="562" spans="1:4">
      <c r="A562" s="285" t="s">
        <v>4531</v>
      </c>
      <c r="B562" s="3">
        <v>11328</v>
      </c>
      <c r="C562" s="286"/>
      <c r="D562" s="285" t="s">
        <v>4517</v>
      </c>
    </row>
    <row r="563" spans="1:4">
      <c r="A563" s="285" t="s">
        <v>4532</v>
      </c>
      <c r="B563" s="3">
        <v>12248</v>
      </c>
      <c r="C563" s="286"/>
      <c r="D563" s="285" t="s">
        <v>4517</v>
      </c>
    </row>
    <row r="564" spans="1:4">
      <c r="A564" s="285" t="s">
        <v>4536</v>
      </c>
      <c r="B564" s="3">
        <v>7980</v>
      </c>
      <c r="C564" s="286"/>
      <c r="D564" s="285" t="s">
        <v>4517</v>
      </c>
    </row>
    <row r="565" spans="1:4">
      <c r="A565" s="285" t="s">
        <v>4537</v>
      </c>
      <c r="B565" s="3">
        <v>8454</v>
      </c>
      <c r="C565" s="286"/>
      <c r="D565" s="285" t="s">
        <v>4517</v>
      </c>
    </row>
    <row r="566" spans="1:4">
      <c r="A566" s="280"/>
      <c r="B566" s="282"/>
    </row>
    <row r="567" spans="1:4">
      <c r="A567" s="285" t="s">
        <v>4517</v>
      </c>
      <c r="B567" s="282">
        <f>SUM(B559:B565)</f>
        <v>75755</v>
      </c>
      <c r="D567" s="308">
        <f>B567/B558</f>
        <v>1</v>
      </c>
    </row>
    <row r="568" spans="1:4">
      <c r="A568" s="280"/>
      <c r="B568" s="282"/>
    </row>
    <row r="569" spans="1:4">
      <c r="A569" s="280"/>
      <c r="B569" s="282"/>
    </row>
    <row r="570" spans="1:4">
      <c r="A570" s="317" t="s">
        <v>4518</v>
      </c>
      <c r="B570" s="310">
        <f>SUM(B571:B578)</f>
        <v>72227</v>
      </c>
    </row>
    <row r="571" spans="1:4">
      <c r="A571" s="285" t="s">
        <v>4523</v>
      </c>
      <c r="B571" s="3">
        <v>8136</v>
      </c>
      <c r="C571" s="286"/>
      <c r="D571" s="285" t="s">
        <v>4518</v>
      </c>
    </row>
    <row r="572" spans="1:4">
      <c r="A572" s="285" t="s">
        <v>697</v>
      </c>
      <c r="B572" s="3">
        <v>9148</v>
      </c>
      <c r="C572" s="286"/>
      <c r="D572" s="285" t="s">
        <v>4518</v>
      </c>
    </row>
    <row r="573" spans="1:4">
      <c r="A573" s="285" t="s">
        <v>4527</v>
      </c>
      <c r="B573" s="3">
        <v>7780</v>
      </c>
      <c r="C573" s="286"/>
      <c r="D573" s="285" t="s">
        <v>4518</v>
      </c>
    </row>
    <row r="574" spans="1:4">
      <c r="A574" s="285" t="s">
        <v>4530</v>
      </c>
      <c r="B574" s="3">
        <v>12263</v>
      </c>
      <c r="C574" s="286"/>
      <c r="D574" s="285" t="s">
        <v>4518</v>
      </c>
    </row>
    <row r="575" spans="1:4">
      <c r="A575" s="285" t="s">
        <v>4533</v>
      </c>
      <c r="B575" s="3">
        <v>6578</v>
      </c>
      <c r="C575" s="286"/>
      <c r="D575" s="285" t="s">
        <v>4518</v>
      </c>
    </row>
    <row r="576" spans="1:4">
      <c r="A576" s="285" t="s">
        <v>4534</v>
      </c>
      <c r="B576" s="3">
        <v>8542</v>
      </c>
      <c r="C576" s="286"/>
      <c r="D576" s="285" t="s">
        <v>4518</v>
      </c>
    </row>
    <row r="577" spans="1:4">
      <c r="A577" s="285" t="s">
        <v>4535</v>
      </c>
      <c r="B577" s="3">
        <v>11842</v>
      </c>
      <c r="C577" s="286"/>
      <c r="D577" s="285" t="s">
        <v>4518</v>
      </c>
    </row>
    <row r="578" spans="1:4">
      <c r="A578" s="285" t="s">
        <v>4540</v>
      </c>
      <c r="B578" s="3">
        <v>7938</v>
      </c>
      <c r="C578" s="286"/>
      <c r="D578" s="285" t="s">
        <v>4518</v>
      </c>
    </row>
    <row r="579" spans="1:4">
      <c r="A579" s="280"/>
      <c r="B579" s="282"/>
    </row>
    <row r="580" spans="1:4">
      <c r="A580" s="285" t="s">
        <v>4518</v>
      </c>
      <c r="B580" s="282">
        <f>SUM(B571:B578)</f>
        <v>72227</v>
      </c>
      <c r="D580" s="308">
        <f>B580/B570</f>
        <v>1</v>
      </c>
    </row>
    <row r="581" spans="1:4">
      <c r="A581" s="280"/>
      <c r="B581" s="282"/>
    </row>
    <row r="582" spans="1:4">
      <c r="A582" s="280"/>
      <c r="B582" s="282"/>
    </row>
    <row r="583" spans="1:4">
      <c r="A583" s="317" t="s">
        <v>4519</v>
      </c>
      <c r="B583" s="324">
        <f>SUM(B584:B593)</f>
        <v>74743</v>
      </c>
      <c r="C583" s="286"/>
      <c r="D583" s="286"/>
    </row>
    <row r="584" spans="1:4">
      <c r="A584" s="285" t="s">
        <v>4570</v>
      </c>
      <c r="B584" s="4">
        <v>133</v>
      </c>
      <c r="C584" s="286"/>
      <c r="D584" s="285" t="s">
        <v>4515</v>
      </c>
    </row>
    <row r="585" spans="1:4">
      <c r="A585" s="285" t="s">
        <v>806</v>
      </c>
      <c r="B585" s="4">
        <v>11923</v>
      </c>
      <c r="C585" s="286"/>
      <c r="D585" s="285" t="s">
        <v>4519</v>
      </c>
    </row>
    <row r="586" spans="1:4">
      <c r="A586" s="285" t="s">
        <v>4524</v>
      </c>
      <c r="B586" s="4">
        <v>11412</v>
      </c>
      <c r="C586" s="286"/>
      <c r="D586" s="285" t="s">
        <v>4519</v>
      </c>
    </row>
    <row r="587" spans="1:4">
      <c r="A587" s="285" t="s">
        <v>4525</v>
      </c>
      <c r="B587" s="4">
        <v>12260</v>
      </c>
      <c r="C587" s="286"/>
      <c r="D587" s="285" t="s">
        <v>4519</v>
      </c>
    </row>
    <row r="588" spans="1:4">
      <c r="A588" s="285" t="s">
        <v>4528</v>
      </c>
      <c r="B588" s="4">
        <v>7366</v>
      </c>
      <c r="C588" s="286"/>
      <c r="D588" s="285" t="s">
        <v>4519</v>
      </c>
    </row>
    <row r="589" spans="1:4">
      <c r="A589" s="285" t="s">
        <v>4538</v>
      </c>
      <c r="B589" s="4">
        <v>6724</v>
      </c>
      <c r="C589" s="286"/>
      <c r="D589" s="285" t="s">
        <v>4519</v>
      </c>
    </row>
    <row r="590" spans="1:4">
      <c r="A590" s="285" t="s">
        <v>4539</v>
      </c>
      <c r="B590" s="4">
        <v>13108</v>
      </c>
      <c r="C590" s="286"/>
      <c r="D590" s="285" t="s">
        <v>4519</v>
      </c>
    </row>
    <row r="591" spans="1:4">
      <c r="A591" s="285" t="s">
        <v>4223</v>
      </c>
      <c r="B591" s="3">
        <v>1915</v>
      </c>
      <c r="C591" s="286"/>
      <c r="D591" s="285" t="s">
        <v>4522</v>
      </c>
    </row>
    <row r="592" spans="1:4">
      <c r="A592" s="285" t="s">
        <v>4567</v>
      </c>
      <c r="B592" s="3">
        <v>5142</v>
      </c>
      <c r="C592" s="286"/>
      <c r="D592" s="285" t="s">
        <v>4522</v>
      </c>
    </row>
    <row r="593" spans="1:4">
      <c r="A593" s="285" t="s">
        <v>4570</v>
      </c>
      <c r="B593" s="321">
        <v>4760</v>
      </c>
      <c r="C593" s="286"/>
      <c r="D593" s="285" t="s">
        <v>4522</v>
      </c>
    </row>
    <row r="594" spans="1:4">
      <c r="A594" s="285"/>
      <c r="B594" s="321"/>
      <c r="C594" s="286"/>
      <c r="D594" s="285"/>
    </row>
    <row r="595" spans="1:4">
      <c r="A595" s="285" t="s">
        <v>4515</v>
      </c>
      <c r="B595" s="283">
        <f>B584</f>
        <v>133</v>
      </c>
      <c r="D595" s="308">
        <f>B595/B583</f>
        <v>1.7794308497116787E-3</v>
      </c>
    </row>
    <row r="596" spans="1:4">
      <c r="A596" s="285" t="s">
        <v>4519</v>
      </c>
      <c r="B596" s="289">
        <f>B585+B586+B587+B588+B589+B590</f>
        <v>62793</v>
      </c>
      <c r="C596" s="286"/>
      <c r="D596" s="308">
        <f>B596/B583</f>
        <v>0.84011880711237175</v>
      </c>
    </row>
    <row r="597" spans="1:4">
      <c r="A597" s="285" t="s">
        <v>4522</v>
      </c>
      <c r="B597" s="282">
        <f>SUM(B591:B593)</f>
        <v>11817</v>
      </c>
      <c r="D597" s="308">
        <f>B597/B583</f>
        <v>0.15810176203791659</v>
      </c>
    </row>
    <row r="598" spans="1:4">
      <c r="A598" s="280"/>
      <c r="B598" s="282"/>
    </row>
    <row r="599" spans="1:4">
      <c r="A599" s="280"/>
      <c r="B599" s="282"/>
    </row>
    <row r="600" spans="1:4">
      <c r="A600" s="314" t="s">
        <v>4705</v>
      </c>
      <c r="B600" s="315">
        <f>SUM(B601:B618)</f>
        <v>73889</v>
      </c>
      <c r="C600" s="293"/>
      <c r="D600" s="293"/>
    </row>
    <row r="601" spans="1:4">
      <c r="A601" s="292" t="s">
        <v>806</v>
      </c>
      <c r="B601" s="9">
        <v>5644</v>
      </c>
      <c r="C601" s="293"/>
      <c r="D601" s="292" t="s">
        <v>4705</v>
      </c>
    </row>
    <row r="602" spans="1:4">
      <c r="A602" s="292" t="s">
        <v>4753</v>
      </c>
      <c r="B602" s="9">
        <v>5559</v>
      </c>
      <c r="C602" s="293"/>
      <c r="D602" s="292" t="s">
        <v>4705</v>
      </c>
    </row>
    <row r="603" spans="1:4">
      <c r="A603" s="292" t="s">
        <v>4754</v>
      </c>
      <c r="B603" s="9">
        <v>5230</v>
      </c>
      <c r="C603" s="293"/>
      <c r="D603" s="292" t="s">
        <v>4705</v>
      </c>
    </row>
    <row r="604" spans="1:4">
      <c r="A604" s="292" t="s">
        <v>4755</v>
      </c>
      <c r="B604" s="9">
        <v>5524</v>
      </c>
      <c r="C604" s="293"/>
      <c r="D604" s="292" t="s">
        <v>4705</v>
      </c>
    </row>
    <row r="605" spans="1:4">
      <c r="A605" s="292" t="s">
        <v>4756</v>
      </c>
      <c r="B605" s="9">
        <v>5897</v>
      </c>
      <c r="C605" s="293"/>
      <c r="D605" s="292" t="s">
        <v>4705</v>
      </c>
    </row>
    <row r="606" spans="1:4">
      <c r="A606" s="292" t="s">
        <v>697</v>
      </c>
      <c r="B606" s="9">
        <v>5353</v>
      </c>
      <c r="C606" s="293"/>
      <c r="D606" s="292" t="s">
        <v>4705</v>
      </c>
    </row>
    <row r="607" spans="1:4">
      <c r="A607" s="292" t="s">
        <v>4757</v>
      </c>
      <c r="B607" s="9">
        <v>4987</v>
      </c>
      <c r="C607" s="293"/>
      <c r="D607" s="292" t="s">
        <v>4705</v>
      </c>
    </row>
    <row r="608" spans="1:4">
      <c r="A608" s="292" t="s">
        <v>4758</v>
      </c>
      <c r="B608" s="9">
        <v>4834</v>
      </c>
      <c r="C608" s="293"/>
      <c r="D608" s="292" t="s">
        <v>4705</v>
      </c>
    </row>
    <row r="609" spans="1:4">
      <c r="A609" s="292" t="s">
        <v>2584</v>
      </c>
      <c r="B609" s="9">
        <v>5353</v>
      </c>
      <c r="C609" s="293"/>
      <c r="D609" s="292" t="s">
        <v>4705</v>
      </c>
    </row>
    <row r="610" spans="1:4">
      <c r="A610" s="292" t="s">
        <v>581</v>
      </c>
      <c r="B610" s="9">
        <v>5294</v>
      </c>
      <c r="C610" s="293"/>
      <c r="D610" s="292" t="s">
        <v>4705</v>
      </c>
    </row>
    <row r="611" spans="1:4">
      <c r="A611" s="292" t="s">
        <v>270</v>
      </c>
      <c r="B611" s="9">
        <v>4030</v>
      </c>
      <c r="C611" s="293"/>
      <c r="D611" s="292" t="s">
        <v>4705</v>
      </c>
    </row>
    <row r="612" spans="1:4">
      <c r="A612" s="292" t="s">
        <v>4777</v>
      </c>
      <c r="B612" s="3">
        <v>2818</v>
      </c>
      <c r="C612" s="293"/>
      <c r="D612" s="292" t="s">
        <v>4705</v>
      </c>
    </row>
    <row r="613" spans="1:4">
      <c r="A613" s="292" t="s">
        <v>4770</v>
      </c>
      <c r="B613" s="3">
        <v>1809</v>
      </c>
      <c r="C613" s="293"/>
      <c r="D613" s="292" t="s">
        <v>5152</v>
      </c>
    </row>
    <row r="614" spans="1:4">
      <c r="A614" s="292" t="s">
        <v>4771</v>
      </c>
      <c r="B614" s="3">
        <v>2195</v>
      </c>
      <c r="C614" s="293"/>
      <c r="D614" s="292" t="s">
        <v>5152</v>
      </c>
    </row>
    <row r="615" spans="1:4">
      <c r="A615" s="292" t="s">
        <v>4772</v>
      </c>
      <c r="B615" s="4">
        <v>3702</v>
      </c>
      <c r="C615" s="293"/>
      <c r="D615" s="292" t="s">
        <v>5152</v>
      </c>
    </row>
    <row r="616" spans="1:4">
      <c r="A616" s="292" t="s">
        <v>4773</v>
      </c>
      <c r="B616" s="4">
        <v>1854</v>
      </c>
      <c r="C616" s="293"/>
      <c r="D616" s="292" t="s">
        <v>5152</v>
      </c>
    </row>
    <row r="617" spans="1:4">
      <c r="A617" s="292" t="s">
        <v>4774</v>
      </c>
      <c r="B617" s="4">
        <v>1919</v>
      </c>
      <c r="C617" s="293"/>
      <c r="D617" s="292" t="s">
        <v>5152</v>
      </c>
    </row>
    <row r="618" spans="1:4">
      <c r="A618" s="292" t="s">
        <v>4783</v>
      </c>
      <c r="B618" s="321">
        <v>1887</v>
      </c>
      <c r="C618" s="293"/>
      <c r="D618" s="293" t="s">
        <v>5152</v>
      </c>
    </row>
    <row r="619" spans="1:4">
      <c r="A619" s="293"/>
      <c r="B619" s="296"/>
      <c r="C619" s="293"/>
      <c r="D619" s="293"/>
    </row>
    <row r="620" spans="1:4">
      <c r="A620" s="292" t="s">
        <v>4705</v>
      </c>
      <c r="B620" s="295">
        <f>SUM(B601:B612)</f>
        <v>60523</v>
      </c>
      <c r="C620" s="293"/>
      <c r="D620" s="322">
        <f>B620/B600</f>
        <v>0.8191070389367836</v>
      </c>
    </row>
    <row r="621" spans="1:4">
      <c r="A621" s="292" t="s">
        <v>5152</v>
      </c>
      <c r="B621" s="282">
        <f>SUM(B613:B618)</f>
        <v>13366</v>
      </c>
      <c r="D621" s="322">
        <f>B621/B600</f>
        <v>0.18089296106321645</v>
      </c>
    </row>
    <row r="622" spans="1:4">
      <c r="A622" s="280"/>
      <c r="B622" s="282"/>
    </row>
    <row r="623" spans="1:4">
      <c r="A623" s="280"/>
      <c r="B623" s="282"/>
    </row>
    <row r="624" spans="1:4">
      <c r="A624" s="317" t="s">
        <v>5162</v>
      </c>
      <c r="B624" s="325">
        <f>SUM(B625:B641)</f>
        <v>73074</v>
      </c>
      <c r="C624" s="286"/>
      <c r="D624" s="286"/>
    </row>
    <row r="625" spans="1:4">
      <c r="A625" s="285" t="s">
        <v>4572</v>
      </c>
      <c r="B625" s="3">
        <v>5223</v>
      </c>
      <c r="C625" s="286"/>
      <c r="D625" s="285" t="s">
        <v>5151</v>
      </c>
    </row>
    <row r="626" spans="1:4">
      <c r="A626" s="285" t="s">
        <v>4577</v>
      </c>
      <c r="B626" s="3">
        <v>5056</v>
      </c>
      <c r="C626" s="286"/>
      <c r="D626" s="285" t="s">
        <v>5151</v>
      </c>
    </row>
    <row r="627" spans="1:4">
      <c r="A627" s="285" t="s">
        <v>4578</v>
      </c>
      <c r="B627" s="3">
        <v>4864</v>
      </c>
      <c r="C627" s="286"/>
      <c r="D627" s="285" t="s">
        <v>5151</v>
      </c>
    </row>
    <row r="628" spans="1:4">
      <c r="A628" s="285" t="s">
        <v>4579</v>
      </c>
      <c r="B628" s="4">
        <v>4482</v>
      </c>
      <c r="C628" s="286"/>
      <c r="D628" s="285" t="s">
        <v>5151</v>
      </c>
    </row>
    <row r="629" spans="1:4">
      <c r="A629" s="285" t="s">
        <v>4580</v>
      </c>
      <c r="B629" s="4">
        <v>4085</v>
      </c>
      <c r="C629" s="286"/>
      <c r="D629" s="285" t="s">
        <v>5151</v>
      </c>
    </row>
    <row r="630" spans="1:4">
      <c r="A630" s="285" t="s">
        <v>4581</v>
      </c>
      <c r="B630" s="4">
        <v>4239</v>
      </c>
      <c r="C630" s="286"/>
      <c r="D630" s="285" t="s">
        <v>5151</v>
      </c>
    </row>
    <row r="631" spans="1:4">
      <c r="A631" s="285" t="s">
        <v>4582</v>
      </c>
      <c r="B631" s="4">
        <v>3975</v>
      </c>
      <c r="C631" s="286"/>
      <c r="D631" s="285" t="s">
        <v>5151</v>
      </c>
    </row>
    <row r="632" spans="1:4">
      <c r="A632" s="285" t="s">
        <v>4583</v>
      </c>
      <c r="B632" s="4">
        <v>4500</v>
      </c>
      <c r="C632" s="286"/>
      <c r="D632" s="285" t="s">
        <v>5151</v>
      </c>
    </row>
    <row r="633" spans="1:4">
      <c r="A633" s="285" t="s">
        <v>4584</v>
      </c>
      <c r="B633" s="4">
        <v>5499</v>
      </c>
      <c r="C633" s="286"/>
      <c r="D633" s="285" t="s">
        <v>5151</v>
      </c>
    </row>
    <row r="634" spans="1:4">
      <c r="A634" s="285" t="s">
        <v>4585</v>
      </c>
      <c r="B634" s="4">
        <v>4046</v>
      </c>
      <c r="C634" s="286"/>
      <c r="D634" s="285" t="s">
        <v>5151</v>
      </c>
    </row>
    <row r="635" spans="1:4">
      <c r="A635" s="285" t="s">
        <v>4586</v>
      </c>
      <c r="B635" s="4">
        <v>4024</v>
      </c>
      <c r="C635" s="286"/>
      <c r="D635" s="285" t="s">
        <v>5151</v>
      </c>
    </row>
    <row r="636" spans="1:4">
      <c r="A636" s="285" t="s">
        <v>4589</v>
      </c>
      <c r="B636" s="4">
        <v>5463</v>
      </c>
      <c r="C636" s="286"/>
      <c r="D636" s="285" t="s">
        <v>5151</v>
      </c>
    </row>
    <row r="637" spans="1:4">
      <c r="A637" s="303" t="s">
        <v>5125</v>
      </c>
      <c r="B637" s="3">
        <v>1935</v>
      </c>
      <c r="C637" s="291"/>
      <c r="D637" s="303" t="s">
        <v>5155</v>
      </c>
    </row>
    <row r="638" spans="1:4">
      <c r="A638" s="303" t="s">
        <v>5134</v>
      </c>
      <c r="B638" s="3">
        <v>1996</v>
      </c>
      <c r="C638" s="291"/>
      <c r="D638" s="303" t="s">
        <v>5155</v>
      </c>
    </row>
    <row r="639" spans="1:4">
      <c r="A639" s="303" t="s">
        <v>5135</v>
      </c>
      <c r="B639" s="4">
        <v>6509</v>
      </c>
      <c r="C639" s="291"/>
      <c r="D639" s="303" t="s">
        <v>5155</v>
      </c>
    </row>
    <row r="640" spans="1:4">
      <c r="A640" s="303" t="s">
        <v>5137</v>
      </c>
      <c r="B640" s="4">
        <v>5704</v>
      </c>
      <c r="C640" s="291"/>
      <c r="D640" s="303" t="s">
        <v>5155</v>
      </c>
    </row>
    <row r="641" spans="1:7" s="291" customFormat="1">
      <c r="A641" s="303" t="s">
        <v>5143</v>
      </c>
      <c r="B641" s="4">
        <v>1474</v>
      </c>
      <c r="D641" s="303" t="s">
        <v>5155</v>
      </c>
      <c r="E641" s="1"/>
      <c r="G641" s="1"/>
    </row>
    <row r="642" spans="1:7">
      <c r="A642" s="280"/>
      <c r="B642" s="282"/>
    </row>
    <row r="643" spans="1:7">
      <c r="A643" s="285" t="s">
        <v>5151</v>
      </c>
      <c r="B643" s="282">
        <f>SUM(B625:B636)</f>
        <v>55456</v>
      </c>
      <c r="D643" s="308">
        <f>B643/B624</f>
        <v>0.75890193502476944</v>
      </c>
    </row>
    <row r="644" spans="1:7">
      <c r="A644" s="303" t="s">
        <v>5155</v>
      </c>
      <c r="B644" s="282">
        <f>SUM(B637:B641)</f>
        <v>17618</v>
      </c>
      <c r="D644" s="308">
        <f>B644/B624</f>
        <v>0.24109806497523059</v>
      </c>
    </row>
    <row r="645" spans="1:7">
      <c r="A645" s="280"/>
      <c r="B645" s="282"/>
    </row>
    <row r="646" spans="1:7">
      <c r="A646" s="280"/>
      <c r="B646" s="282"/>
    </row>
    <row r="647" spans="1:7">
      <c r="A647" s="314" t="s">
        <v>4706</v>
      </c>
      <c r="B647" s="315">
        <f>SUM(B648:B675)</f>
        <v>75022</v>
      </c>
      <c r="C647" s="293"/>
      <c r="D647" s="293"/>
    </row>
    <row r="648" spans="1:7">
      <c r="A648" s="292" t="s">
        <v>4730</v>
      </c>
      <c r="B648" s="3">
        <v>405</v>
      </c>
      <c r="C648" s="293"/>
      <c r="D648" s="292" t="s">
        <v>4702</v>
      </c>
    </row>
    <row r="649" spans="1:7">
      <c r="A649" s="292" t="s">
        <v>4721</v>
      </c>
      <c r="B649" s="3">
        <v>3625</v>
      </c>
      <c r="C649" s="293"/>
      <c r="D649" s="292" t="s">
        <v>4706</v>
      </c>
    </row>
    <row r="650" spans="1:7">
      <c r="A650" s="292" t="s">
        <v>4722</v>
      </c>
      <c r="B650" s="3">
        <v>1982</v>
      </c>
      <c r="C650" s="293"/>
      <c r="D650" s="292" t="s">
        <v>4706</v>
      </c>
    </row>
    <row r="651" spans="1:7">
      <c r="A651" s="292" t="s">
        <v>4724</v>
      </c>
      <c r="B651" s="3">
        <v>3785</v>
      </c>
      <c r="C651" s="293"/>
      <c r="D651" s="292" t="s">
        <v>4706</v>
      </c>
    </row>
    <row r="652" spans="1:7">
      <c r="A652" s="292" t="s">
        <v>4725</v>
      </c>
      <c r="B652" s="3">
        <v>6065</v>
      </c>
      <c r="C652" s="293"/>
      <c r="D652" s="292" t="s">
        <v>4706</v>
      </c>
    </row>
    <row r="653" spans="1:7">
      <c r="A653" s="294" t="s">
        <v>4727</v>
      </c>
      <c r="B653" s="4">
        <v>1874</v>
      </c>
      <c r="C653" s="293"/>
      <c r="D653" s="292" t="s">
        <v>4706</v>
      </c>
    </row>
    <row r="654" spans="1:7">
      <c r="A654" s="292" t="s">
        <v>4728</v>
      </c>
      <c r="B654" s="4">
        <v>1734</v>
      </c>
      <c r="C654" s="293"/>
      <c r="D654" s="292" t="s">
        <v>4706</v>
      </c>
    </row>
    <row r="655" spans="1:7">
      <c r="A655" s="294" t="s">
        <v>4729</v>
      </c>
      <c r="B655" s="4">
        <v>1828</v>
      </c>
      <c r="C655" s="293"/>
      <c r="D655" s="292" t="s">
        <v>4706</v>
      </c>
    </row>
    <row r="656" spans="1:7">
      <c r="A656" s="292" t="s">
        <v>4730</v>
      </c>
      <c r="B656" s="4">
        <v>1637</v>
      </c>
      <c r="C656" s="293"/>
      <c r="D656" s="292" t="s">
        <v>4706</v>
      </c>
    </row>
    <row r="657" spans="1:4">
      <c r="A657" s="292" t="s">
        <v>4731</v>
      </c>
      <c r="B657" s="297">
        <v>3953</v>
      </c>
      <c r="C657" s="293"/>
      <c r="D657" s="292" t="s">
        <v>4706</v>
      </c>
    </row>
    <row r="658" spans="1:4">
      <c r="A658" s="292" t="s">
        <v>4732</v>
      </c>
      <c r="B658" s="297">
        <v>5505</v>
      </c>
      <c r="C658" s="293"/>
      <c r="D658" s="292" t="s">
        <v>4706</v>
      </c>
    </row>
    <row r="659" spans="1:4">
      <c r="A659" s="292" t="s">
        <v>4734</v>
      </c>
      <c r="B659" s="297">
        <v>1775</v>
      </c>
      <c r="C659" s="293"/>
      <c r="D659" s="292" t="s">
        <v>4706</v>
      </c>
    </row>
    <row r="660" spans="1:4">
      <c r="A660" s="292" t="s">
        <v>4735</v>
      </c>
      <c r="B660" s="297">
        <v>6028</v>
      </c>
      <c r="C660" s="293"/>
      <c r="D660" s="292" t="s">
        <v>4706</v>
      </c>
    </row>
    <row r="661" spans="1:4">
      <c r="A661" s="292" t="s">
        <v>4736</v>
      </c>
      <c r="B661" s="297">
        <v>3540</v>
      </c>
      <c r="C661" s="293"/>
      <c r="D661" s="292" t="s">
        <v>4706</v>
      </c>
    </row>
    <row r="662" spans="1:4">
      <c r="A662" s="292" t="s">
        <v>4737</v>
      </c>
      <c r="B662" s="297">
        <v>1781</v>
      </c>
      <c r="C662" s="293"/>
      <c r="D662" s="292" t="s">
        <v>4706</v>
      </c>
    </row>
    <row r="663" spans="1:4">
      <c r="A663" s="292" t="s">
        <v>4738</v>
      </c>
      <c r="B663" s="297">
        <v>3545</v>
      </c>
      <c r="C663" s="293"/>
      <c r="D663" s="292" t="s">
        <v>4706</v>
      </c>
    </row>
    <row r="664" spans="1:4">
      <c r="A664" s="292" t="s">
        <v>4739</v>
      </c>
      <c r="B664" s="297">
        <v>1908</v>
      </c>
      <c r="C664" s="293"/>
      <c r="D664" s="292" t="s">
        <v>4706</v>
      </c>
    </row>
    <row r="665" spans="1:4">
      <c r="A665" s="292" t="s">
        <v>4742</v>
      </c>
      <c r="B665" s="4">
        <v>2108</v>
      </c>
      <c r="C665" s="293"/>
      <c r="D665" s="292" t="s">
        <v>4706</v>
      </c>
    </row>
    <row r="666" spans="1:4">
      <c r="A666" s="292" t="s">
        <v>4743</v>
      </c>
      <c r="B666" s="4">
        <v>1822</v>
      </c>
      <c r="C666" s="293"/>
      <c r="D666" s="292" t="s">
        <v>4706</v>
      </c>
    </row>
    <row r="667" spans="1:4">
      <c r="A667" s="292" t="s">
        <v>1915</v>
      </c>
      <c r="B667" s="4">
        <v>1806</v>
      </c>
      <c r="C667" s="293"/>
      <c r="D667" s="292" t="s">
        <v>4706</v>
      </c>
    </row>
    <row r="668" spans="1:4">
      <c r="A668" s="292" t="s">
        <v>861</v>
      </c>
      <c r="B668" s="4">
        <v>1668</v>
      </c>
      <c r="C668" s="293"/>
      <c r="D668" s="292" t="s">
        <v>4706</v>
      </c>
    </row>
    <row r="669" spans="1:4">
      <c r="A669" s="292" t="s">
        <v>4744</v>
      </c>
      <c r="B669" s="4">
        <v>3735</v>
      </c>
      <c r="C669" s="293"/>
      <c r="D669" s="292" t="s">
        <v>4706</v>
      </c>
    </row>
    <row r="670" spans="1:4">
      <c r="A670" s="292" t="s">
        <v>4745</v>
      </c>
      <c r="B670" s="4">
        <v>1942</v>
      </c>
      <c r="C670" s="293"/>
      <c r="D670" s="292" t="s">
        <v>4706</v>
      </c>
    </row>
    <row r="671" spans="1:4">
      <c r="A671" s="292" t="s">
        <v>4746</v>
      </c>
      <c r="B671" s="4">
        <v>1824</v>
      </c>
      <c r="C671" s="293"/>
      <c r="D671" s="292" t="s">
        <v>4706</v>
      </c>
    </row>
    <row r="672" spans="1:4">
      <c r="A672" s="292" t="s">
        <v>570</v>
      </c>
      <c r="B672" s="4">
        <v>1681</v>
      </c>
      <c r="C672" s="293"/>
      <c r="D672" s="292" t="s">
        <v>4706</v>
      </c>
    </row>
    <row r="673" spans="1:4">
      <c r="A673" s="292" t="s">
        <v>4748</v>
      </c>
      <c r="B673" s="4">
        <v>1986</v>
      </c>
      <c r="C673" s="293"/>
      <c r="D673" s="292" t="s">
        <v>4706</v>
      </c>
    </row>
    <row r="674" spans="1:4">
      <c r="A674" s="292" t="s">
        <v>4750</v>
      </c>
      <c r="B674" s="4">
        <v>1945</v>
      </c>
      <c r="C674" s="293"/>
      <c r="D674" s="292" t="s">
        <v>4706</v>
      </c>
    </row>
    <row r="675" spans="1:4">
      <c r="A675" s="292" t="s">
        <v>4751</v>
      </c>
      <c r="B675" s="4">
        <v>3535</v>
      </c>
      <c r="C675" s="293"/>
      <c r="D675" s="292" t="s">
        <v>4706</v>
      </c>
    </row>
    <row r="676" spans="1:4">
      <c r="A676" s="292"/>
      <c r="B676" s="4"/>
      <c r="C676" s="293"/>
      <c r="D676" s="292"/>
    </row>
    <row r="677" spans="1:4">
      <c r="A677" s="292" t="s">
        <v>4702</v>
      </c>
      <c r="B677" s="296">
        <f>B648</f>
        <v>405</v>
      </c>
      <c r="C677" s="293"/>
      <c r="D677" s="322">
        <f>B677/B647</f>
        <v>5.3984164645037459E-3</v>
      </c>
    </row>
    <row r="678" spans="1:4">
      <c r="A678" s="292" t="s">
        <v>4706</v>
      </c>
      <c r="B678" s="295">
        <f>B649+B650+B651+B652+SUM(B653:B655)+B656+B657+B658+SUM(B659:B664)+B665+SUM(B666:B672)+B673+B674+B675</f>
        <v>74617</v>
      </c>
      <c r="C678" s="293"/>
      <c r="D678" s="322">
        <f>B678/B647</f>
        <v>0.99460158353549621</v>
      </c>
    </row>
    <row r="679" spans="1:4">
      <c r="A679" s="280"/>
      <c r="B679" s="282"/>
    </row>
    <row r="680" spans="1:4">
      <c r="A680" s="280"/>
      <c r="B680" s="282"/>
    </row>
    <row r="681" spans="1:4">
      <c r="A681" s="311" t="s">
        <v>4975</v>
      </c>
      <c r="B681" s="312">
        <f>SUM(B682:B717)</f>
        <v>74066</v>
      </c>
      <c r="C681" s="291"/>
      <c r="D681" s="291"/>
    </row>
    <row r="682" spans="1:4">
      <c r="A682" s="303" t="s">
        <v>5075</v>
      </c>
      <c r="B682" s="9">
        <v>2043</v>
      </c>
      <c r="C682" s="291"/>
      <c r="D682" s="303" t="s">
        <v>4975</v>
      </c>
    </row>
    <row r="683" spans="1:4">
      <c r="A683" s="303" t="s">
        <v>703</v>
      </c>
      <c r="B683" s="9">
        <v>2182</v>
      </c>
      <c r="C683" s="291"/>
      <c r="D683" s="303" t="s">
        <v>4975</v>
      </c>
    </row>
    <row r="684" spans="1:4">
      <c r="A684" s="303" t="s">
        <v>5076</v>
      </c>
      <c r="B684" s="9">
        <v>2166</v>
      </c>
      <c r="C684" s="291"/>
      <c r="D684" s="303" t="s">
        <v>4975</v>
      </c>
    </row>
    <row r="685" spans="1:4">
      <c r="A685" s="303" t="s">
        <v>5077</v>
      </c>
      <c r="B685" s="9">
        <v>1759</v>
      </c>
      <c r="C685" s="291"/>
      <c r="D685" s="303" t="s">
        <v>4975</v>
      </c>
    </row>
    <row r="686" spans="1:4">
      <c r="A686" s="303" t="s">
        <v>5078</v>
      </c>
      <c r="B686" s="9">
        <v>2219</v>
      </c>
      <c r="C686" s="291"/>
      <c r="D686" s="303" t="s">
        <v>4975</v>
      </c>
    </row>
    <row r="687" spans="1:4">
      <c r="A687" s="303" t="s">
        <v>5079</v>
      </c>
      <c r="B687" s="9">
        <v>1777</v>
      </c>
      <c r="C687" s="291"/>
      <c r="D687" s="303" t="s">
        <v>4975</v>
      </c>
    </row>
    <row r="688" spans="1:4">
      <c r="A688" s="303" t="s">
        <v>5080</v>
      </c>
      <c r="B688" s="9">
        <v>2117</v>
      </c>
      <c r="C688" s="291"/>
      <c r="D688" s="303" t="s">
        <v>4975</v>
      </c>
    </row>
    <row r="689" spans="1:4">
      <c r="A689" s="303" t="s">
        <v>5081</v>
      </c>
      <c r="B689" s="9">
        <v>2286</v>
      </c>
      <c r="C689" s="291"/>
      <c r="D689" s="303" t="s">
        <v>4975</v>
      </c>
    </row>
    <row r="690" spans="1:4">
      <c r="A690" s="303" t="s">
        <v>5082</v>
      </c>
      <c r="B690" s="9">
        <v>2344</v>
      </c>
      <c r="C690" s="291"/>
      <c r="D690" s="303" t="s">
        <v>4975</v>
      </c>
    </row>
    <row r="691" spans="1:4">
      <c r="A691" s="303" t="s">
        <v>5083</v>
      </c>
      <c r="B691" s="9">
        <v>2022</v>
      </c>
      <c r="C691" s="291"/>
      <c r="D691" s="303" t="s">
        <v>4975</v>
      </c>
    </row>
    <row r="692" spans="1:4">
      <c r="A692" s="303" t="s">
        <v>5084</v>
      </c>
      <c r="B692" s="9">
        <v>2015</v>
      </c>
      <c r="C692" s="291"/>
      <c r="D692" s="303" t="s">
        <v>4975</v>
      </c>
    </row>
    <row r="693" spans="1:4">
      <c r="A693" s="303" t="s">
        <v>5006</v>
      </c>
      <c r="B693" s="9">
        <v>2041</v>
      </c>
      <c r="C693" s="291"/>
      <c r="D693" s="303" t="s">
        <v>4975</v>
      </c>
    </row>
    <row r="694" spans="1:4">
      <c r="A694" s="303" t="s">
        <v>5085</v>
      </c>
      <c r="B694" s="9">
        <v>1951</v>
      </c>
      <c r="C694" s="291"/>
      <c r="D694" s="303" t="s">
        <v>4975</v>
      </c>
    </row>
    <row r="695" spans="1:4">
      <c r="A695" s="303" t="s">
        <v>5086</v>
      </c>
      <c r="B695" s="9">
        <v>2073</v>
      </c>
      <c r="C695" s="291"/>
      <c r="D695" s="303" t="s">
        <v>4975</v>
      </c>
    </row>
    <row r="696" spans="1:4">
      <c r="A696" s="303" t="s">
        <v>5087</v>
      </c>
      <c r="B696" s="9">
        <v>2113</v>
      </c>
      <c r="C696" s="291"/>
      <c r="D696" s="303" t="s">
        <v>4975</v>
      </c>
    </row>
    <row r="697" spans="1:4">
      <c r="A697" s="303" t="s">
        <v>1269</v>
      </c>
      <c r="B697" s="9">
        <v>2245</v>
      </c>
      <c r="C697" s="291"/>
      <c r="D697" s="303" t="s">
        <v>4975</v>
      </c>
    </row>
    <row r="698" spans="1:4">
      <c r="A698" s="303" t="s">
        <v>5088</v>
      </c>
      <c r="B698" s="9">
        <v>2258</v>
      </c>
      <c r="C698" s="291"/>
      <c r="D698" s="303" t="s">
        <v>4975</v>
      </c>
    </row>
    <row r="699" spans="1:4">
      <c r="A699" s="303" t="s">
        <v>5089</v>
      </c>
      <c r="B699" s="9">
        <v>2452</v>
      </c>
      <c r="C699" s="291"/>
      <c r="D699" s="303" t="s">
        <v>4975</v>
      </c>
    </row>
    <row r="700" spans="1:4">
      <c r="A700" s="303" t="s">
        <v>5090</v>
      </c>
      <c r="B700" s="9">
        <v>2076</v>
      </c>
      <c r="C700" s="291"/>
      <c r="D700" s="303" t="s">
        <v>4975</v>
      </c>
    </row>
    <row r="701" spans="1:4">
      <c r="A701" s="303" t="s">
        <v>5068</v>
      </c>
      <c r="B701" s="9">
        <v>2089</v>
      </c>
      <c r="C701" s="291"/>
      <c r="D701" s="303" t="s">
        <v>4975</v>
      </c>
    </row>
    <row r="702" spans="1:4">
      <c r="A702" s="303" t="s">
        <v>5091</v>
      </c>
      <c r="B702" s="9">
        <v>1681</v>
      </c>
      <c r="C702" s="291"/>
      <c r="D702" s="303" t="s">
        <v>4975</v>
      </c>
    </row>
    <row r="703" spans="1:4">
      <c r="A703" s="303" t="s">
        <v>5092</v>
      </c>
      <c r="B703" s="9">
        <v>2369</v>
      </c>
      <c r="C703" s="291"/>
      <c r="D703" s="303" t="s">
        <v>4975</v>
      </c>
    </row>
    <row r="704" spans="1:4">
      <c r="A704" s="303" t="s">
        <v>5093</v>
      </c>
      <c r="B704" s="9">
        <v>1836</v>
      </c>
      <c r="C704" s="291"/>
      <c r="D704" s="303" t="s">
        <v>4975</v>
      </c>
    </row>
    <row r="705" spans="1:4">
      <c r="A705" s="303" t="s">
        <v>5094</v>
      </c>
      <c r="B705" s="9">
        <v>1821</v>
      </c>
      <c r="C705" s="291"/>
      <c r="D705" s="303" t="s">
        <v>4975</v>
      </c>
    </row>
    <row r="706" spans="1:4">
      <c r="A706" s="303" t="s">
        <v>5095</v>
      </c>
      <c r="B706" s="9">
        <v>2294</v>
      </c>
      <c r="C706" s="291"/>
      <c r="D706" s="303" t="s">
        <v>4975</v>
      </c>
    </row>
    <row r="707" spans="1:4">
      <c r="A707" s="303" t="s">
        <v>5096</v>
      </c>
      <c r="B707" s="9">
        <v>2219</v>
      </c>
      <c r="C707" s="291"/>
      <c r="D707" s="303" t="s">
        <v>4975</v>
      </c>
    </row>
    <row r="708" spans="1:4">
      <c r="A708" s="303" t="s">
        <v>5097</v>
      </c>
      <c r="B708" s="9">
        <v>2010</v>
      </c>
      <c r="C708" s="291"/>
      <c r="D708" s="303" t="s">
        <v>4975</v>
      </c>
    </row>
    <row r="709" spans="1:4">
      <c r="A709" s="303" t="s">
        <v>5098</v>
      </c>
      <c r="B709" s="9">
        <v>1302</v>
      </c>
      <c r="C709" s="291"/>
      <c r="D709" s="303" t="s">
        <v>4975</v>
      </c>
    </row>
    <row r="710" spans="1:4">
      <c r="A710" s="303" t="s">
        <v>5099</v>
      </c>
      <c r="B710" s="9">
        <v>1932</v>
      </c>
      <c r="C710" s="291"/>
      <c r="D710" s="303" t="s">
        <v>4975</v>
      </c>
    </row>
    <row r="711" spans="1:4">
      <c r="A711" s="303" t="s">
        <v>5100</v>
      </c>
      <c r="B711" s="9">
        <v>1989</v>
      </c>
      <c r="C711" s="291"/>
      <c r="D711" s="303" t="s">
        <v>4975</v>
      </c>
    </row>
    <row r="712" spans="1:4">
      <c r="A712" s="303" t="s">
        <v>5101</v>
      </c>
      <c r="B712" s="9">
        <v>1939</v>
      </c>
      <c r="C712" s="291"/>
      <c r="D712" s="303" t="s">
        <v>4975</v>
      </c>
    </row>
    <row r="713" spans="1:4">
      <c r="A713" s="303" t="s">
        <v>3492</v>
      </c>
      <c r="B713" s="9">
        <v>1827</v>
      </c>
      <c r="C713" s="291"/>
      <c r="D713" s="303" t="s">
        <v>4975</v>
      </c>
    </row>
    <row r="714" spans="1:4">
      <c r="A714" s="303" t="s">
        <v>5102</v>
      </c>
      <c r="B714" s="9">
        <v>2470</v>
      </c>
      <c r="C714" s="291"/>
      <c r="D714" s="303" t="s">
        <v>4975</v>
      </c>
    </row>
    <row r="715" spans="1:4">
      <c r="A715" s="303" t="s">
        <v>1888</v>
      </c>
      <c r="B715" s="9">
        <v>2187</v>
      </c>
      <c r="C715" s="291"/>
      <c r="D715" s="303" t="s">
        <v>4975</v>
      </c>
    </row>
    <row r="716" spans="1:4">
      <c r="A716" s="303" t="s">
        <v>1654</v>
      </c>
      <c r="B716" s="9">
        <v>1565</v>
      </c>
      <c r="C716" s="291"/>
      <c r="D716" s="303" t="s">
        <v>4975</v>
      </c>
    </row>
    <row r="717" spans="1:4">
      <c r="A717" s="303" t="s">
        <v>5103</v>
      </c>
      <c r="B717" s="9">
        <v>2397</v>
      </c>
      <c r="C717" s="291"/>
      <c r="D717" s="303" t="s">
        <v>4975</v>
      </c>
    </row>
    <row r="718" spans="1:4">
      <c r="A718" s="291"/>
      <c r="B718" s="305"/>
      <c r="C718" s="291"/>
      <c r="D718" s="291"/>
    </row>
    <row r="719" spans="1:4">
      <c r="A719" s="303" t="s">
        <v>4975</v>
      </c>
      <c r="B719" s="304">
        <f>SUM(B682:B717)</f>
        <v>74066</v>
      </c>
      <c r="C719" s="291"/>
      <c r="D719" s="313">
        <f>B719/B681</f>
        <v>1</v>
      </c>
    </row>
    <row r="720" spans="1:4">
      <c r="A720" s="280"/>
      <c r="B720" s="282"/>
    </row>
    <row r="721" spans="1:4">
      <c r="A721" s="280"/>
      <c r="B721" s="282"/>
    </row>
    <row r="722" spans="1:4">
      <c r="A722" s="311" t="s">
        <v>4976</v>
      </c>
      <c r="B722" s="310">
        <f>SUM(B723:B745)</f>
        <v>75646</v>
      </c>
    </row>
    <row r="723" spans="1:4">
      <c r="A723" s="303" t="s">
        <v>5021</v>
      </c>
      <c r="B723" s="4">
        <v>1929</v>
      </c>
      <c r="C723" s="291"/>
      <c r="D723" s="303" t="s">
        <v>4976</v>
      </c>
    </row>
    <row r="724" spans="1:4">
      <c r="A724" s="303" t="s">
        <v>5029</v>
      </c>
      <c r="B724" s="4">
        <v>1595</v>
      </c>
      <c r="C724" s="291"/>
      <c r="D724" s="303" t="s">
        <v>4976</v>
      </c>
    </row>
    <row r="725" spans="1:4">
      <c r="A725" s="303" t="s">
        <v>5032</v>
      </c>
      <c r="B725" s="4">
        <v>3395</v>
      </c>
      <c r="C725" s="291"/>
      <c r="D725" s="303" t="s">
        <v>4976</v>
      </c>
    </row>
    <row r="726" spans="1:4">
      <c r="A726" s="303" t="s">
        <v>5104</v>
      </c>
      <c r="B726" s="9">
        <v>5015</v>
      </c>
      <c r="C726" s="291"/>
      <c r="D726" s="303" t="s">
        <v>4976</v>
      </c>
    </row>
    <row r="727" spans="1:4">
      <c r="A727" s="303" t="s">
        <v>5105</v>
      </c>
      <c r="B727" s="9">
        <v>3663</v>
      </c>
      <c r="C727" s="291"/>
      <c r="D727" s="303" t="s">
        <v>4976</v>
      </c>
    </row>
    <row r="728" spans="1:4">
      <c r="A728" s="303" t="s">
        <v>5106</v>
      </c>
      <c r="B728" s="9">
        <v>5714</v>
      </c>
      <c r="C728" s="291"/>
      <c r="D728" s="303" t="s">
        <v>4976</v>
      </c>
    </row>
    <row r="729" spans="1:4">
      <c r="A729" s="303" t="s">
        <v>2005</v>
      </c>
      <c r="B729" s="9">
        <v>3953</v>
      </c>
      <c r="C729" s="291"/>
      <c r="D729" s="303" t="s">
        <v>4976</v>
      </c>
    </row>
    <row r="730" spans="1:4">
      <c r="A730" s="303" t="s">
        <v>697</v>
      </c>
      <c r="B730" s="9">
        <v>2115</v>
      </c>
      <c r="C730" s="291"/>
      <c r="D730" s="303" t="s">
        <v>4976</v>
      </c>
    </row>
    <row r="731" spans="1:4">
      <c r="A731" s="303" t="s">
        <v>5109</v>
      </c>
      <c r="B731" s="9">
        <v>4262</v>
      </c>
      <c r="C731" s="291"/>
      <c r="D731" s="303" t="s">
        <v>4976</v>
      </c>
    </row>
    <row r="732" spans="1:4">
      <c r="A732" s="303" t="s">
        <v>5110</v>
      </c>
      <c r="B732" s="9">
        <v>6061</v>
      </c>
      <c r="C732" s="291"/>
      <c r="D732" s="303" t="s">
        <v>4976</v>
      </c>
    </row>
    <row r="733" spans="1:4">
      <c r="A733" s="303" t="s">
        <v>5113</v>
      </c>
      <c r="B733" s="9">
        <v>4631</v>
      </c>
      <c r="C733" s="291"/>
      <c r="D733" s="303" t="s">
        <v>4976</v>
      </c>
    </row>
    <row r="734" spans="1:4">
      <c r="A734" s="303" t="s">
        <v>5116</v>
      </c>
      <c r="B734" s="9">
        <v>2285</v>
      </c>
      <c r="C734" s="291"/>
      <c r="D734" s="303" t="s">
        <v>4976</v>
      </c>
    </row>
    <row r="735" spans="1:4">
      <c r="A735" s="303" t="s">
        <v>5120</v>
      </c>
      <c r="B735" s="9">
        <v>5601</v>
      </c>
      <c r="C735" s="291"/>
      <c r="D735" s="303" t="s">
        <v>4976</v>
      </c>
    </row>
    <row r="736" spans="1:4">
      <c r="A736" s="303" t="s">
        <v>5121</v>
      </c>
      <c r="B736" s="9">
        <v>2433</v>
      </c>
      <c r="C736" s="291"/>
      <c r="D736" s="303" t="s">
        <v>4976</v>
      </c>
    </row>
    <row r="737" spans="1:4">
      <c r="A737" s="303" t="s">
        <v>5122</v>
      </c>
      <c r="B737" s="9">
        <v>2263</v>
      </c>
      <c r="C737" s="291"/>
      <c r="D737" s="303" t="s">
        <v>4976</v>
      </c>
    </row>
    <row r="738" spans="1:4">
      <c r="A738" s="303" t="s">
        <v>5123</v>
      </c>
      <c r="B738" s="3">
        <v>3841</v>
      </c>
      <c r="C738" s="291"/>
      <c r="D738" s="303" t="s">
        <v>4976</v>
      </c>
    </row>
    <row r="739" spans="1:4">
      <c r="A739" s="303" t="s">
        <v>5124</v>
      </c>
      <c r="B739" s="3">
        <v>3523</v>
      </c>
      <c r="C739" s="291"/>
      <c r="D739" s="303" t="s">
        <v>4976</v>
      </c>
    </row>
    <row r="740" spans="1:4">
      <c r="A740" s="303" t="s">
        <v>5128</v>
      </c>
      <c r="B740" s="3">
        <v>1845</v>
      </c>
      <c r="C740" s="291"/>
      <c r="D740" s="303" t="s">
        <v>4976</v>
      </c>
    </row>
    <row r="741" spans="1:4">
      <c r="A741" s="303" t="s">
        <v>5144</v>
      </c>
      <c r="B741" s="3">
        <v>1663</v>
      </c>
      <c r="C741" s="291"/>
      <c r="D741" s="303" t="s">
        <v>4976</v>
      </c>
    </row>
    <row r="742" spans="1:4">
      <c r="A742" s="303" t="s">
        <v>5144</v>
      </c>
      <c r="B742" s="4">
        <v>356</v>
      </c>
      <c r="C742" s="291"/>
      <c r="D742" s="303" t="s">
        <v>5155</v>
      </c>
    </row>
    <row r="743" spans="1:4">
      <c r="A743" s="303" t="s">
        <v>5108</v>
      </c>
      <c r="B743" s="9">
        <v>2259</v>
      </c>
      <c r="C743" s="291"/>
      <c r="D743" s="303" t="s">
        <v>4978</v>
      </c>
    </row>
    <row r="744" spans="1:4">
      <c r="A744" s="303" t="s">
        <v>5117</v>
      </c>
      <c r="B744" s="9">
        <v>6303</v>
      </c>
      <c r="C744" s="291"/>
      <c r="D744" s="303" t="s">
        <v>4978</v>
      </c>
    </row>
    <row r="745" spans="1:4">
      <c r="A745" s="303" t="s">
        <v>5120</v>
      </c>
      <c r="B745" s="9">
        <v>941</v>
      </c>
      <c r="C745" s="291"/>
      <c r="D745" s="303" t="s">
        <v>4978</v>
      </c>
    </row>
    <row r="747" spans="1:4">
      <c r="A747" s="303" t="s">
        <v>4976</v>
      </c>
      <c r="B747" s="283">
        <f>SUM(B723:B741)</f>
        <v>65787</v>
      </c>
      <c r="D747" s="308">
        <f>B747/B722</f>
        <v>0.8696692488697354</v>
      </c>
    </row>
    <row r="748" spans="1:4">
      <c r="A748" s="303" t="s">
        <v>5155</v>
      </c>
      <c r="B748" s="283">
        <f>B742</f>
        <v>356</v>
      </c>
      <c r="D748" s="308">
        <f>B748/B722</f>
        <v>4.7061311900166566E-3</v>
      </c>
    </row>
    <row r="749" spans="1:4">
      <c r="A749" s="303" t="s">
        <v>4978</v>
      </c>
      <c r="B749" s="282">
        <f>SUM(B743:B745)</f>
        <v>9503</v>
      </c>
      <c r="D749" s="308">
        <f>B749/B722</f>
        <v>0.12562461994024798</v>
      </c>
    </row>
    <row r="750" spans="1:4">
      <c r="A750" s="280"/>
      <c r="B750" s="282"/>
    </row>
    <row r="751" spans="1:4">
      <c r="A751" s="280"/>
      <c r="B751" s="282"/>
    </row>
    <row r="752" spans="1:4">
      <c r="A752" s="317" t="s">
        <v>4520</v>
      </c>
      <c r="B752" s="310">
        <f>SUM(B753:B787)</f>
        <v>72394</v>
      </c>
    </row>
    <row r="753" spans="1:4">
      <c r="A753" s="285" t="s">
        <v>4591</v>
      </c>
      <c r="B753" s="4">
        <v>5094</v>
      </c>
      <c r="C753" s="286"/>
      <c r="D753" s="285" t="s">
        <v>5151</v>
      </c>
    </row>
    <row r="754" spans="1:4">
      <c r="A754" s="285" t="s">
        <v>4592</v>
      </c>
      <c r="B754" s="4">
        <v>5418</v>
      </c>
      <c r="C754" s="286"/>
      <c r="D754" s="285" t="s">
        <v>5151</v>
      </c>
    </row>
    <row r="755" spans="1:4">
      <c r="A755" s="285" t="s">
        <v>4657</v>
      </c>
      <c r="B755" s="3">
        <v>2101</v>
      </c>
      <c r="C755" s="286"/>
      <c r="D755" s="285" t="s">
        <v>4520</v>
      </c>
    </row>
    <row r="756" spans="1:4">
      <c r="A756" s="285" t="s">
        <v>4658</v>
      </c>
      <c r="B756" s="3">
        <v>1995</v>
      </c>
      <c r="C756" s="286"/>
      <c r="D756" s="285" t="s">
        <v>4520</v>
      </c>
    </row>
    <row r="757" spans="1:4">
      <c r="A757" s="285" t="s">
        <v>4659</v>
      </c>
      <c r="B757" s="3">
        <v>1941</v>
      </c>
      <c r="C757" s="286"/>
      <c r="D757" s="285" t="s">
        <v>4520</v>
      </c>
    </row>
    <row r="758" spans="1:4">
      <c r="A758" s="287" t="s">
        <v>4660</v>
      </c>
      <c r="B758" s="3">
        <v>1951</v>
      </c>
      <c r="C758" s="286"/>
      <c r="D758" s="285" t="s">
        <v>4520</v>
      </c>
    </row>
    <row r="759" spans="1:4">
      <c r="A759" s="287" t="s">
        <v>4661</v>
      </c>
      <c r="B759" s="3">
        <v>1977</v>
      </c>
      <c r="C759" s="286"/>
      <c r="D759" s="285" t="s">
        <v>4520</v>
      </c>
    </row>
    <row r="760" spans="1:4">
      <c r="A760" s="287" t="s">
        <v>4662</v>
      </c>
      <c r="B760" s="3">
        <v>1866</v>
      </c>
      <c r="C760" s="286"/>
      <c r="D760" s="285" t="s">
        <v>4520</v>
      </c>
    </row>
    <row r="761" spans="1:4">
      <c r="A761" s="285" t="s">
        <v>4663</v>
      </c>
      <c r="B761" s="3">
        <v>1724</v>
      </c>
      <c r="C761" s="286"/>
      <c r="D761" s="285" t="s">
        <v>4520</v>
      </c>
    </row>
    <row r="762" spans="1:4">
      <c r="A762" s="285" t="s">
        <v>4664</v>
      </c>
      <c r="B762" s="3">
        <v>1987</v>
      </c>
      <c r="C762" s="286"/>
      <c r="D762" s="285" t="s">
        <v>4520</v>
      </c>
    </row>
    <row r="763" spans="1:4">
      <c r="A763" s="287" t="s">
        <v>4665</v>
      </c>
      <c r="B763" s="3">
        <v>2056</v>
      </c>
      <c r="C763" s="286"/>
      <c r="D763" s="285" t="s">
        <v>4520</v>
      </c>
    </row>
    <row r="764" spans="1:4">
      <c r="A764" s="285" t="s">
        <v>4666</v>
      </c>
      <c r="B764" s="3">
        <v>2013</v>
      </c>
      <c r="C764" s="286"/>
      <c r="D764" s="285" t="s">
        <v>4520</v>
      </c>
    </row>
    <row r="765" spans="1:4">
      <c r="A765" s="285" t="s">
        <v>4667</v>
      </c>
      <c r="B765" s="3">
        <v>1905</v>
      </c>
      <c r="C765" s="286"/>
      <c r="D765" s="285" t="s">
        <v>4520</v>
      </c>
    </row>
    <row r="766" spans="1:4">
      <c r="A766" s="285" t="s">
        <v>4668</v>
      </c>
      <c r="B766" s="3">
        <v>1236</v>
      </c>
      <c r="C766" s="286"/>
      <c r="D766" s="285" t="s">
        <v>4520</v>
      </c>
    </row>
    <row r="767" spans="1:4">
      <c r="A767" s="285" t="s">
        <v>4669</v>
      </c>
      <c r="B767" s="3">
        <v>1767</v>
      </c>
      <c r="C767" s="286"/>
      <c r="D767" s="285" t="s">
        <v>4520</v>
      </c>
    </row>
    <row r="768" spans="1:4">
      <c r="A768" s="285" t="s">
        <v>4670</v>
      </c>
      <c r="B768" s="3">
        <v>2026</v>
      </c>
      <c r="C768" s="286"/>
      <c r="D768" s="285" t="s">
        <v>4520</v>
      </c>
    </row>
    <row r="769" spans="1:4">
      <c r="A769" s="287" t="s">
        <v>4671</v>
      </c>
      <c r="B769" s="4">
        <v>1720</v>
      </c>
      <c r="C769" s="286"/>
      <c r="D769" s="285" t="s">
        <v>4520</v>
      </c>
    </row>
    <row r="770" spans="1:4">
      <c r="A770" s="287" t="s">
        <v>4672</v>
      </c>
      <c r="B770" s="4">
        <v>1666</v>
      </c>
      <c r="C770" s="286"/>
      <c r="D770" s="285" t="s">
        <v>4520</v>
      </c>
    </row>
    <row r="771" spans="1:4">
      <c r="A771" s="285" t="s">
        <v>2173</v>
      </c>
      <c r="B771" s="4">
        <v>1994</v>
      </c>
      <c r="C771" s="286"/>
      <c r="D771" s="285" t="s">
        <v>4520</v>
      </c>
    </row>
    <row r="772" spans="1:4">
      <c r="A772" s="287" t="s">
        <v>4674</v>
      </c>
      <c r="B772" s="4">
        <v>1767</v>
      </c>
      <c r="C772" s="286"/>
      <c r="D772" s="285" t="s">
        <v>4520</v>
      </c>
    </row>
    <row r="773" spans="1:4">
      <c r="A773" s="287" t="s">
        <v>4675</v>
      </c>
      <c r="B773" s="4">
        <v>1986</v>
      </c>
      <c r="C773" s="286"/>
      <c r="D773" s="285" t="s">
        <v>4520</v>
      </c>
    </row>
    <row r="774" spans="1:4">
      <c r="A774" s="285" t="s">
        <v>4676</v>
      </c>
      <c r="B774" s="4">
        <v>1385</v>
      </c>
      <c r="C774" s="286"/>
      <c r="D774" s="285" t="s">
        <v>4520</v>
      </c>
    </row>
    <row r="775" spans="1:4">
      <c r="A775" s="287" t="s">
        <v>4677</v>
      </c>
      <c r="B775" s="4">
        <v>1901</v>
      </c>
      <c r="C775" s="286"/>
      <c r="D775" s="285" t="s">
        <v>4520</v>
      </c>
    </row>
    <row r="776" spans="1:4">
      <c r="A776" s="287" t="s">
        <v>4680</v>
      </c>
      <c r="B776" s="4">
        <v>1709</v>
      </c>
      <c r="C776" s="286"/>
      <c r="D776" s="285" t="s">
        <v>4520</v>
      </c>
    </row>
    <row r="777" spans="1:4">
      <c r="A777" s="285" t="s">
        <v>4681</v>
      </c>
      <c r="B777" s="4">
        <v>2017</v>
      </c>
      <c r="C777" s="286"/>
      <c r="D777" s="285" t="s">
        <v>4520</v>
      </c>
    </row>
    <row r="778" spans="1:4">
      <c r="A778" s="287" t="s">
        <v>4682</v>
      </c>
      <c r="B778" s="4">
        <v>1852</v>
      </c>
      <c r="C778" s="286"/>
      <c r="D778" s="285" t="s">
        <v>4520</v>
      </c>
    </row>
    <row r="779" spans="1:4">
      <c r="A779" s="285" t="s">
        <v>4683</v>
      </c>
      <c r="B779" s="4">
        <v>1829</v>
      </c>
      <c r="C779" s="286"/>
      <c r="D779" s="285" t="s">
        <v>4520</v>
      </c>
    </row>
    <row r="780" spans="1:4">
      <c r="A780" s="285" t="s">
        <v>4684</v>
      </c>
      <c r="B780" s="4">
        <v>1943</v>
      </c>
      <c r="C780" s="286"/>
      <c r="D780" s="285" t="s">
        <v>4520</v>
      </c>
    </row>
    <row r="781" spans="1:4">
      <c r="A781" s="285" t="s">
        <v>4685</v>
      </c>
      <c r="B781" s="4">
        <v>1936</v>
      </c>
      <c r="C781" s="286"/>
      <c r="D781" s="285" t="s">
        <v>4520</v>
      </c>
    </row>
    <row r="782" spans="1:4">
      <c r="A782" s="285" t="s">
        <v>4687</v>
      </c>
      <c r="B782" s="4">
        <v>1673</v>
      </c>
      <c r="C782" s="286"/>
      <c r="D782" s="285" t="s">
        <v>4520</v>
      </c>
    </row>
    <row r="783" spans="1:4">
      <c r="A783" s="287" t="s">
        <v>4688</v>
      </c>
      <c r="B783" s="4">
        <v>1705</v>
      </c>
      <c r="C783" s="286"/>
      <c r="D783" s="285" t="s">
        <v>4520</v>
      </c>
    </row>
    <row r="784" spans="1:4">
      <c r="A784" s="287" t="s">
        <v>4689</v>
      </c>
      <c r="B784" s="4">
        <v>1996</v>
      </c>
      <c r="C784" s="286"/>
      <c r="D784" s="285" t="s">
        <v>4520</v>
      </c>
    </row>
    <row r="785" spans="1:4">
      <c r="A785" s="285" t="s">
        <v>4690</v>
      </c>
      <c r="B785" s="4">
        <v>1884</v>
      </c>
      <c r="C785" s="286"/>
      <c r="D785" s="285" t="s">
        <v>4520</v>
      </c>
    </row>
    <row r="786" spans="1:4">
      <c r="A786" s="285" t="s">
        <v>731</v>
      </c>
      <c r="B786" s="4">
        <v>2123</v>
      </c>
      <c r="C786" s="286"/>
      <c r="D786" s="285" t="s">
        <v>4520</v>
      </c>
    </row>
    <row r="787" spans="1:4">
      <c r="A787" s="285" t="s">
        <v>4691</v>
      </c>
      <c r="B787" s="4">
        <v>2251</v>
      </c>
      <c r="C787" s="286"/>
      <c r="D787" s="285" t="s">
        <v>4520</v>
      </c>
    </row>
    <row r="788" spans="1:4">
      <c r="A788" s="286"/>
      <c r="B788" s="289"/>
      <c r="C788" s="286"/>
      <c r="D788" s="286"/>
    </row>
    <row r="789" spans="1:4">
      <c r="A789" s="285" t="s">
        <v>5151</v>
      </c>
      <c r="B789" s="283">
        <f>SUM(B753:B754)</f>
        <v>10512</v>
      </c>
      <c r="C789" s="286"/>
      <c r="D789" s="326">
        <f>B789/B752</f>
        <v>0.14520540376274277</v>
      </c>
    </row>
    <row r="790" spans="1:4">
      <c r="A790" s="285" t="s">
        <v>4520</v>
      </c>
      <c r="B790" s="288">
        <f>SUM(B755:B787)</f>
        <v>61882</v>
      </c>
      <c r="D790" s="326">
        <f>B790/B752</f>
        <v>0.85479459623725718</v>
      </c>
    </row>
    <row r="791" spans="1:4">
      <c r="A791" s="280"/>
      <c r="B791" s="282"/>
    </row>
    <row r="792" spans="1:4">
      <c r="A792" s="280"/>
      <c r="B792" s="282"/>
    </row>
    <row r="793" spans="1:4">
      <c r="A793" s="318" t="s">
        <v>4848</v>
      </c>
      <c r="B793" s="310">
        <f>SUM(B794:B816)</f>
        <v>72743</v>
      </c>
    </row>
    <row r="794" spans="1:4">
      <c r="A794" s="290" t="s">
        <v>4908</v>
      </c>
      <c r="B794" s="3">
        <v>5233</v>
      </c>
      <c r="C794" s="300"/>
      <c r="D794" s="290" t="s">
        <v>4848</v>
      </c>
    </row>
    <row r="795" spans="1:4">
      <c r="A795" s="290" t="s">
        <v>4910</v>
      </c>
      <c r="B795" s="3">
        <v>3262</v>
      </c>
      <c r="C795" s="300"/>
      <c r="D795" s="290" t="s">
        <v>4848</v>
      </c>
    </row>
    <row r="796" spans="1:4">
      <c r="A796" s="290" t="s">
        <v>1152</v>
      </c>
      <c r="B796" s="3">
        <v>3167</v>
      </c>
      <c r="C796" s="300"/>
      <c r="D796" s="290" t="s">
        <v>4848</v>
      </c>
    </row>
    <row r="797" spans="1:4">
      <c r="A797" s="300" t="s">
        <v>4913</v>
      </c>
      <c r="B797" s="3">
        <v>3037</v>
      </c>
      <c r="C797" s="300"/>
      <c r="D797" s="290" t="s">
        <v>4848</v>
      </c>
    </row>
    <row r="798" spans="1:4">
      <c r="A798" s="300" t="s">
        <v>4914</v>
      </c>
      <c r="B798" s="3">
        <v>3267</v>
      </c>
      <c r="C798" s="300"/>
      <c r="D798" s="290" t="s">
        <v>4848</v>
      </c>
    </row>
    <row r="799" spans="1:4">
      <c r="A799" s="290" t="s">
        <v>4916</v>
      </c>
      <c r="B799" s="3">
        <v>3453</v>
      </c>
      <c r="C799" s="300"/>
      <c r="D799" s="290" t="s">
        <v>4848</v>
      </c>
    </row>
    <row r="800" spans="1:4">
      <c r="A800" s="290" t="s">
        <v>4917</v>
      </c>
      <c r="B800" s="3">
        <v>3546</v>
      </c>
      <c r="C800" s="300"/>
      <c r="D800" s="290" t="s">
        <v>4848</v>
      </c>
    </row>
    <row r="801" spans="1:4">
      <c r="A801" s="290" t="s">
        <v>4920</v>
      </c>
      <c r="B801" s="3">
        <v>2065</v>
      </c>
      <c r="C801" s="300"/>
      <c r="D801" s="290" t="s">
        <v>4848</v>
      </c>
    </row>
    <row r="802" spans="1:4">
      <c r="A802" s="290" t="s">
        <v>4277</v>
      </c>
      <c r="B802" s="3">
        <v>3501</v>
      </c>
      <c r="C802" s="300"/>
      <c r="D802" s="290" t="s">
        <v>4848</v>
      </c>
    </row>
    <row r="803" spans="1:4">
      <c r="A803" s="290" t="s">
        <v>4922</v>
      </c>
      <c r="B803" s="3">
        <v>2828</v>
      </c>
      <c r="C803" s="300"/>
      <c r="D803" s="290" t="s">
        <v>4848</v>
      </c>
    </row>
    <row r="804" spans="1:4">
      <c r="A804" s="290" t="s">
        <v>4923</v>
      </c>
      <c r="B804" s="3">
        <v>452</v>
      </c>
      <c r="C804" s="300"/>
      <c r="D804" s="290" t="s">
        <v>4848</v>
      </c>
    </row>
    <row r="805" spans="1:4">
      <c r="A805" s="290" t="s">
        <v>428</v>
      </c>
      <c r="B805" s="3">
        <v>2877</v>
      </c>
      <c r="C805" s="300"/>
      <c r="D805" s="290" t="s">
        <v>4848</v>
      </c>
    </row>
    <row r="806" spans="1:4">
      <c r="A806" s="290" t="s">
        <v>4927</v>
      </c>
      <c r="B806" s="3">
        <v>3605</v>
      </c>
      <c r="C806" s="300"/>
      <c r="D806" s="290" t="s">
        <v>4848</v>
      </c>
    </row>
    <row r="807" spans="1:4">
      <c r="A807" s="290" t="s">
        <v>4928</v>
      </c>
      <c r="B807" s="3">
        <v>3927</v>
      </c>
      <c r="C807" s="300"/>
      <c r="D807" s="290" t="s">
        <v>4848</v>
      </c>
    </row>
    <row r="808" spans="1:4">
      <c r="A808" s="290" t="s">
        <v>4929</v>
      </c>
      <c r="B808" s="4">
        <v>6290</v>
      </c>
      <c r="C808" s="300"/>
      <c r="D808" s="290" t="s">
        <v>4848</v>
      </c>
    </row>
    <row r="809" spans="1:4">
      <c r="A809" s="300" t="s">
        <v>570</v>
      </c>
      <c r="B809" s="4">
        <v>2484</v>
      </c>
      <c r="C809" s="300"/>
      <c r="D809" s="290" t="s">
        <v>4848</v>
      </c>
    </row>
    <row r="810" spans="1:4">
      <c r="A810" s="290" t="s">
        <v>4931</v>
      </c>
      <c r="B810" s="4">
        <v>3371</v>
      </c>
      <c r="C810" s="300"/>
      <c r="D810" s="290" t="s">
        <v>4848</v>
      </c>
    </row>
    <row r="811" spans="1:4">
      <c r="A811" s="290" t="s">
        <v>4908</v>
      </c>
      <c r="B811" s="4">
        <v>643</v>
      </c>
      <c r="C811" s="300"/>
      <c r="D811" s="290" t="s">
        <v>5154</v>
      </c>
    </row>
    <row r="812" spans="1:4">
      <c r="A812" s="290" t="s">
        <v>4909</v>
      </c>
      <c r="B812" s="4">
        <v>6024</v>
      </c>
      <c r="C812" s="300"/>
      <c r="D812" s="290" t="s">
        <v>5154</v>
      </c>
    </row>
    <row r="813" spans="1:4">
      <c r="A813" s="290" t="s">
        <v>270</v>
      </c>
      <c r="B813" s="4">
        <v>3553</v>
      </c>
      <c r="C813" s="300"/>
      <c r="D813" s="290" t="s">
        <v>5154</v>
      </c>
    </row>
    <row r="814" spans="1:4">
      <c r="A814" s="290" t="s">
        <v>4923</v>
      </c>
      <c r="B814" s="4">
        <v>2839</v>
      </c>
      <c r="C814" s="300"/>
      <c r="D814" s="290" t="s">
        <v>5154</v>
      </c>
    </row>
    <row r="815" spans="1:4">
      <c r="A815" s="290" t="s">
        <v>2414</v>
      </c>
      <c r="B815" s="4">
        <v>3069</v>
      </c>
      <c r="C815" s="300"/>
      <c r="D815" s="290" t="s">
        <v>5154</v>
      </c>
    </row>
    <row r="816" spans="1:4">
      <c r="A816" s="290" t="s">
        <v>4929</v>
      </c>
      <c r="B816" s="4">
        <v>250</v>
      </c>
      <c r="C816" s="300"/>
      <c r="D816" s="290" t="s">
        <v>5154</v>
      </c>
    </row>
    <row r="818" spans="1:4">
      <c r="A818" s="290" t="s">
        <v>4848</v>
      </c>
      <c r="B818" s="283">
        <f>SUM(B794:B810)</f>
        <v>56365</v>
      </c>
      <c r="D818" s="308">
        <f>B818/B793</f>
        <v>0.77485118843050194</v>
      </c>
    </row>
    <row r="819" spans="1:4">
      <c r="A819" s="290" t="s">
        <v>5154</v>
      </c>
      <c r="B819" s="283">
        <f>SUM(B811:B816)</f>
        <v>16378</v>
      </c>
      <c r="D819" s="308">
        <f>B819/B793</f>
        <v>0.22514881156949809</v>
      </c>
    </row>
    <row r="822" spans="1:4">
      <c r="A822" s="318" t="s">
        <v>5154</v>
      </c>
      <c r="B822" s="319">
        <f>SUM(B823:B841)</f>
        <v>74983</v>
      </c>
      <c r="C822" s="300"/>
      <c r="D822" s="300"/>
    </row>
    <row r="823" spans="1:4">
      <c r="A823" s="290" t="s">
        <v>4925</v>
      </c>
      <c r="B823" s="3">
        <v>667</v>
      </c>
      <c r="C823" s="300"/>
      <c r="D823" s="290" t="s">
        <v>4848</v>
      </c>
    </row>
    <row r="824" spans="1:4">
      <c r="A824" s="290" t="s">
        <v>697</v>
      </c>
      <c r="B824" s="4">
        <v>6670</v>
      </c>
      <c r="C824" s="300"/>
      <c r="D824" s="290" t="s">
        <v>5154</v>
      </c>
    </row>
    <row r="825" spans="1:4">
      <c r="A825" s="290" t="s">
        <v>4911</v>
      </c>
      <c r="B825" s="4">
        <v>8406</v>
      </c>
      <c r="C825" s="300"/>
      <c r="D825" s="290" t="s">
        <v>5154</v>
      </c>
    </row>
    <row r="826" spans="1:4">
      <c r="A826" s="290" t="s">
        <v>4915</v>
      </c>
      <c r="B826" s="4">
        <v>2809</v>
      </c>
      <c r="C826" s="300"/>
      <c r="D826" s="290" t="s">
        <v>5154</v>
      </c>
    </row>
    <row r="827" spans="1:4">
      <c r="A827" s="290" t="s">
        <v>4919</v>
      </c>
      <c r="B827" s="4">
        <v>7395</v>
      </c>
      <c r="C827" s="300"/>
      <c r="D827" s="290" t="s">
        <v>5154</v>
      </c>
    </row>
    <row r="828" spans="1:4">
      <c r="A828" s="290" t="s">
        <v>4921</v>
      </c>
      <c r="B828" s="4">
        <v>6208</v>
      </c>
      <c r="C828" s="300"/>
      <c r="D828" s="290" t="s">
        <v>5154</v>
      </c>
    </row>
    <row r="829" spans="1:4">
      <c r="A829" s="290" t="s">
        <v>4924</v>
      </c>
      <c r="B829" s="4">
        <v>2653</v>
      </c>
      <c r="C829" s="300"/>
      <c r="D829" s="290" t="s">
        <v>5154</v>
      </c>
    </row>
    <row r="830" spans="1:4">
      <c r="A830" s="290" t="s">
        <v>429</v>
      </c>
      <c r="B830" s="4">
        <v>1672</v>
      </c>
      <c r="C830" s="300"/>
      <c r="D830" s="290" t="s">
        <v>5154</v>
      </c>
    </row>
    <row r="831" spans="1:4">
      <c r="A831" s="290" t="s">
        <v>4925</v>
      </c>
      <c r="B831" s="4">
        <v>1995</v>
      </c>
      <c r="C831" s="300"/>
      <c r="D831" s="290" t="s">
        <v>5154</v>
      </c>
    </row>
    <row r="832" spans="1:4">
      <c r="A832" s="290" t="s">
        <v>4926</v>
      </c>
      <c r="B832" s="4">
        <v>3203</v>
      </c>
      <c r="C832" s="300"/>
      <c r="D832" s="290" t="s">
        <v>5154</v>
      </c>
    </row>
    <row r="833" spans="1:4">
      <c r="A833" s="300" t="s">
        <v>4912</v>
      </c>
      <c r="B833" s="4">
        <v>7180</v>
      </c>
      <c r="C833" s="300"/>
      <c r="D833" s="290" t="s">
        <v>4849</v>
      </c>
    </row>
    <row r="834" spans="1:4">
      <c r="A834" s="290" t="s">
        <v>4918</v>
      </c>
      <c r="B834" s="4">
        <v>7771</v>
      </c>
      <c r="C834" s="300"/>
      <c r="D834" s="290" t="s">
        <v>4849</v>
      </c>
    </row>
    <row r="835" spans="1:4">
      <c r="A835" s="290" t="s">
        <v>4924</v>
      </c>
      <c r="B835" s="4">
        <v>491</v>
      </c>
      <c r="C835" s="300"/>
      <c r="D835" s="290" t="s">
        <v>4849</v>
      </c>
    </row>
    <row r="836" spans="1:4">
      <c r="A836" s="290" t="s">
        <v>2603</v>
      </c>
      <c r="B836" s="4">
        <v>4623</v>
      </c>
      <c r="C836" s="300"/>
      <c r="D836" s="290" t="s">
        <v>4849</v>
      </c>
    </row>
    <row r="837" spans="1:4">
      <c r="A837" s="290" t="s">
        <v>4930</v>
      </c>
      <c r="B837" s="4">
        <v>3301</v>
      </c>
      <c r="C837" s="300"/>
      <c r="D837" s="290" t="s">
        <v>4849</v>
      </c>
    </row>
    <row r="838" spans="1:4">
      <c r="A838" s="290" t="s">
        <v>4938</v>
      </c>
      <c r="B838" s="3">
        <v>3389</v>
      </c>
      <c r="C838" s="300"/>
      <c r="D838" s="290" t="s">
        <v>4849</v>
      </c>
    </row>
    <row r="839" spans="1:4">
      <c r="A839" s="290" t="s">
        <v>4943</v>
      </c>
      <c r="B839" s="3">
        <v>1851</v>
      </c>
      <c r="C839" s="300"/>
      <c r="D839" s="290" t="s">
        <v>4849</v>
      </c>
    </row>
    <row r="840" spans="1:4">
      <c r="A840" s="290" t="s">
        <v>4959</v>
      </c>
      <c r="B840" s="3">
        <v>1646</v>
      </c>
      <c r="C840" s="300"/>
      <c r="D840" s="290" t="s">
        <v>4850</v>
      </c>
    </row>
    <row r="841" spans="1:4">
      <c r="A841" s="290" t="s">
        <v>4972</v>
      </c>
      <c r="B841" s="4">
        <v>3053</v>
      </c>
      <c r="C841" s="300"/>
      <c r="D841" s="290" t="s">
        <v>4850</v>
      </c>
    </row>
    <row r="842" spans="1:4">
      <c r="A842" s="300"/>
      <c r="B842" s="300"/>
      <c r="C842" s="300"/>
      <c r="D842" s="300"/>
    </row>
    <row r="843" spans="1:4">
      <c r="A843" s="290" t="s">
        <v>4848</v>
      </c>
      <c r="B843" s="302">
        <f>B823</f>
        <v>667</v>
      </c>
      <c r="C843" s="300"/>
      <c r="D843" s="320">
        <f>B843/B822</f>
        <v>8.8953496125788508E-3</v>
      </c>
    </row>
    <row r="844" spans="1:4">
      <c r="A844" s="290" t="s">
        <v>5154</v>
      </c>
      <c r="B844" s="301">
        <f>SUM(B824:B832)</f>
        <v>41011</v>
      </c>
      <c r="C844" s="300"/>
      <c r="D844" s="320">
        <f>B844/B822</f>
        <v>0.54693730578931221</v>
      </c>
    </row>
    <row r="845" spans="1:4">
      <c r="A845" s="290" t="s">
        <v>4849</v>
      </c>
      <c r="B845" s="283">
        <f>SUM(B833:B839)</f>
        <v>28606</v>
      </c>
      <c r="D845" s="320">
        <f>B845/B822</f>
        <v>0.3814998066228345</v>
      </c>
    </row>
    <row r="846" spans="1:4">
      <c r="A846" s="290" t="s">
        <v>4850</v>
      </c>
      <c r="B846" s="282">
        <f>SUM(B840:B841)</f>
        <v>4699</v>
      </c>
      <c r="D846" s="320">
        <f>B846/B822</f>
        <v>6.2667537975274398E-2</v>
      </c>
    </row>
    <row r="847" spans="1:4">
      <c r="A847" s="280"/>
      <c r="B847" s="282"/>
    </row>
    <row r="848" spans="1:4">
      <c r="A848" s="280"/>
      <c r="B848" s="282"/>
    </row>
    <row r="849" spans="1:4">
      <c r="A849" s="311" t="s">
        <v>5163</v>
      </c>
      <c r="B849" s="310">
        <f>SUM(B850:B861)</f>
        <v>71152</v>
      </c>
    </row>
    <row r="850" spans="1:4">
      <c r="A850" s="303" t="s">
        <v>5019</v>
      </c>
      <c r="B850" s="3">
        <v>4072</v>
      </c>
      <c r="C850" s="291"/>
      <c r="D850" s="303" t="s">
        <v>5156</v>
      </c>
    </row>
    <row r="851" spans="1:4">
      <c r="A851" s="303" t="s">
        <v>5062</v>
      </c>
      <c r="B851" s="3">
        <v>5934</v>
      </c>
      <c r="C851" s="291"/>
      <c r="D851" s="303" t="s">
        <v>5156</v>
      </c>
    </row>
    <row r="852" spans="1:4">
      <c r="A852" s="303" t="s">
        <v>2213</v>
      </c>
      <c r="B852" s="3">
        <v>4082</v>
      </c>
      <c r="C852" s="291"/>
      <c r="D852" s="303" t="s">
        <v>5156</v>
      </c>
    </row>
    <row r="853" spans="1:4">
      <c r="A853" s="303" t="s">
        <v>5063</v>
      </c>
      <c r="B853" s="3">
        <v>2015</v>
      </c>
      <c r="C853" s="291"/>
      <c r="D853" s="303" t="s">
        <v>5156</v>
      </c>
    </row>
    <row r="854" spans="1:4">
      <c r="A854" s="303" t="s">
        <v>4325</v>
      </c>
      <c r="B854" s="3">
        <v>4415</v>
      </c>
      <c r="C854" s="291"/>
      <c r="D854" s="303" t="s">
        <v>5156</v>
      </c>
    </row>
    <row r="855" spans="1:4">
      <c r="A855" s="303" t="s">
        <v>5068</v>
      </c>
      <c r="B855" s="3">
        <v>3867</v>
      </c>
      <c r="C855" s="291"/>
      <c r="D855" s="303" t="s">
        <v>5156</v>
      </c>
    </row>
    <row r="856" spans="1:4">
      <c r="A856" s="303" t="s">
        <v>5070</v>
      </c>
      <c r="B856" s="3">
        <v>4131</v>
      </c>
      <c r="C856" s="291"/>
      <c r="D856" s="303" t="s">
        <v>5156</v>
      </c>
    </row>
    <row r="857" spans="1:4">
      <c r="A857" s="303" t="s">
        <v>5072</v>
      </c>
      <c r="B857" s="3">
        <v>6225</v>
      </c>
      <c r="C857" s="291"/>
      <c r="D857" s="303" t="s">
        <v>5156</v>
      </c>
    </row>
    <row r="858" spans="1:4">
      <c r="A858" s="303" t="s">
        <v>1780</v>
      </c>
      <c r="B858" s="3">
        <v>6187</v>
      </c>
      <c r="C858" s="291"/>
      <c r="D858" s="303" t="s">
        <v>5159</v>
      </c>
    </row>
    <row r="859" spans="1:4">
      <c r="A859" s="303" t="s">
        <v>4988</v>
      </c>
      <c r="B859" s="3">
        <v>10035</v>
      </c>
      <c r="C859" s="291"/>
      <c r="D859" s="303" t="s">
        <v>5159</v>
      </c>
    </row>
    <row r="860" spans="1:4">
      <c r="A860" s="303" t="s">
        <v>4991</v>
      </c>
      <c r="B860" s="3">
        <v>9964</v>
      </c>
      <c r="C860" s="291"/>
      <c r="D860" s="303" t="s">
        <v>5159</v>
      </c>
    </row>
    <row r="861" spans="1:4">
      <c r="A861" s="303" t="s">
        <v>2143</v>
      </c>
      <c r="B861" s="3">
        <v>10225</v>
      </c>
      <c r="C861" s="291"/>
      <c r="D861" s="303" t="s">
        <v>5159</v>
      </c>
    </row>
    <row r="862" spans="1:4">
      <c r="A862" s="280"/>
      <c r="B862" s="282"/>
    </row>
    <row r="863" spans="1:4">
      <c r="A863" s="303" t="s">
        <v>5156</v>
      </c>
      <c r="B863" s="282">
        <f>SUM(B850:B857)</f>
        <v>34741</v>
      </c>
      <c r="D863" s="308">
        <f>B863/B849</f>
        <v>0.48826456037778276</v>
      </c>
    </row>
    <row r="864" spans="1:4">
      <c r="A864" s="303" t="s">
        <v>5159</v>
      </c>
      <c r="B864" s="282">
        <f>SUM(B858:B861)</f>
        <v>36411</v>
      </c>
      <c r="D864" s="308">
        <f>B864/B849</f>
        <v>0.51173543962221724</v>
      </c>
    </row>
    <row r="865" spans="1:4">
      <c r="A865" s="280"/>
      <c r="B865" s="282"/>
    </row>
    <row r="866" spans="1:4">
      <c r="A866" s="280"/>
      <c r="B866" s="282"/>
    </row>
    <row r="867" spans="1:4">
      <c r="A867" s="311" t="s">
        <v>4977</v>
      </c>
      <c r="B867" s="310">
        <f>SUM(B868:B874)</f>
        <v>73828</v>
      </c>
    </row>
    <row r="868" spans="1:4">
      <c r="A868" s="303" t="s">
        <v>4981</v>
      </c>
      <c r="B868" s="3">
        <v>10694</v>
      </c>
      <c r="C868" s="291"/>
      <c r="D868" s="303" t="s">
        <v>5159</v>
      </c>
    </row>
    <row r="869" spans="1:4">
      <c r="A869" s="303" t="s">
        <v>3492</v>
      </c>
      <c r="B869" s="3">
        <v>10027</v>
      </c>
      <c r="C869" s="291"/>
      <c r="D869" s="303" t="s">
        <v>5159</v>
      </c>
    </row>
    <row r="870" spans="1:4">
      <c r="A870" s="303" t="s">
        <v>4979</v>
      </c>
      <c r="B870" s="3">
        <v>9855</v>
      </c>
      <c r="C870" s="291"/>
      <c r="D870" s="303" t="s">
        <v>4977</v>
      </c>
    </row>
    <row r="871" spans="1:4">
      <c r="A871" s="303" t="s">
        <v>4980</v>
      </c>
      <c r="B871" s="3">
        <v>10921</v>
      </c>
      <c r="C871" s="291"/>
      <c r="D871" s="303" t="s">
        <v>4977</v>
      </c>
    </row>
    <row r="872" spans="1:4">
      <c r="A872" s="303" t="s">
        <v>4982</v>
      </c>
      <c r="B872" s="3">
        <v>11216</v>
      </c>
      <c r="C872" s="291"/>
      <c r="D872" s="303" t="s">
        <v>4977</v>
      </c>
    </row>
    <row r="873" spans="1:4">
      <c r="A873" s="303" t="s">
        <v>4984</v>
      </c>
      <c r="B873" s="3">
        <v>10988</v>
      </c>
      <c r="C873" s="291"/>
      <c r="D873" s="303" t="s">
        <v>4977</v>
      </c>
    </row>
    <row r="874" spans="1:4">
      <c r="A874" s="303" t="s">
        <v>4985</v>
      </c>
      <c r="B874" s="3">
        <v>10127</v>
      </c>
      <c r="C874" s="291"/>
      <c r="D874" s="303" t="s">
        <v>4977</v>
      </c>
    </row>
    <row r="875" spans="1:4">
      <c r="A875" s="280"/>
      <c r="B875" s="282"/>
    </row>
    <row r="876" spans="1:4">
      <c r="A876" s="303" t="s">
        <v>5159</v>
      </c>
      <c r="B876" s="282">
        <f>SUM(B868:B869)</f>
        <v>20721</v>
      </c>
      <c r="D876" s="308">
        <f>B876/B867</f>
        <v>0.28066587202687326</v>
      </c>
    </row>
    <row r="877" spans="1:4">
      <c r="A877" s="303" t="s">
        <v>4977</v>
      </c>
      <c r="B877" s="282">
        <f>SUM(B870:B874)</f>
        <v>53107</v>
      </c>
      <c r="D877" s="308">
        <f>B877/B867</f>
        <v>0.71933412797312668</v>
      </c>
    </row>
    <row r="878" spans="1:4">
      <c r="A878" s="280"/>
      <c r="B878" s="282"/>
    </row>
    <row r="879" spans="1:4">
      <c r="A879" s="280"/>
      <c r="B879" s="282"/>
    </row>
    <row r="880" spans="1:4">
      <c r="A880" s="280"/>
      <c r="B880" s="282"/>
    </row>
    <row r="881" spans="1:4">
      <c r="A881" s="311" t="s">
        <v>5164</v>
      </c>
      <c r="B881" s="312">
        <f>SUM(B882:B894)</f>
        <v>77434</v>
      </c>
      <c r="C881" s="291"/>
      <c r="D881" s="291"/>
    </row>
    <row r="882" spans="1:4">
      <c r="A882" s="303" t="s">
        <v>5040</v>
      </c>
      <c r="B882" s="9">
        <v>5538</v>
      </c>
      <c r="C882" s="291"/>
      <c r="D882" s="303" t="s">
        <v>5157</v>
      </c>
    </row>
    <row r="883" spans="1:4">
      <c r="A883" s="303" t="s">
        <v>5042</v>
      </c>
      <c r="B883" s="9">
        <v>3431</v>
      </c>
      <c r="C883" s="291"/>
      <c r="D883" s="303" t="s">
        <v>5157</v>
      </c>
    </row>
    <row r="884" spans="1:4">
      <c r="A884" s="303" t="s">
        <v>5043</v>
      </c>
      <c r="B884" s="9">
        <v>3790</v>
      </c>
      <c r="C884" s="291"/>
      <c r="D884" s="303" t="s">
        <v>5157</v>
      </c>
    </row>
    <row r="885" spans="1:4">
      <c r="A885" s="303" t="s">
        <v>5044</v>
      </c>
      <c r="B885" s="9">
        <v>3432</v>
      </c>
      <c r="C885" s="291"/>
      <c r="D885" s="303" t="s">
        <v>5157</v>
      </c>
    </row>
    <row r="886" spans="1:4">
      <c r="A886" s="303" t="s">
        <v>5045</v>
      </c>
      <c r="B886" s="9">
        <v>3773</v>
      </c>
      <c r="C886" s="291"/>
      <c r="D886" s="303" t="s">
        <v>5157</v>
      </c>
    </row>
    <row r="887" spans="1:4">
      <c r="A887" s="303" t="s">
        <v>5048</v>
      </c>
      <c r="B887" s="9">
        <v>5468</v>
      </c>
      <c r="C887" s="291"/>
      <c r="D887" s="303" t="s">
        <v>5157</v>
      </c>
    </row>
    <row r="888" spans="1:4">
      <c r="A888" s="303" t="s">
        <v>5058</v>
      </c>
      <c r="B888" s="9">
        <v>6181</v>
      </c>
      <c r="C888" s="291"/>
      <c r="D888" s="303" t="s">
        <v>5157</v>
      </c>
    </row>
    <row r="889" spans="1:4">
      <c r="A889" s="303" t="s">
        <v>2005</v>
      </c>
      <c r="B889" s="3">
        <v>8188</v>
      </c>
      <c r="C889" s="291"/>
      <c r="D889" s="303" t="s">
        <v>5158</v>
      </c>
    </row>
    <row r="890" spans="1:4">
      <c r="A890" s="303" t="s">
        <v>4989</v>
      </c>
      <c r="B890" s="4">
        <v>5005</v>
      </c>
      <c r="C890" s="291"/>
      <c r="D890" s="303" t="s">
        <v>5158</v>
      </c>
    </row>
    <row r="891" spans="1:4">
      <c r="A891" s="303" t="s">
        <v>4990</v>
      </c>
      <c r="B891" s="4">
        <v>7038</v>
      </c>
      <c r="C891" s="291"/>
      <c r="D891" s="303" t="s">
        <v>5158</v>
      </c>
    </row>
    <row r="892" spans="1:4">
      <c r="A892" s="303" t="s">
        <v>4992</v>
      </c>
      <c r="B892" s="4">
        <v>10339</v>
      </c>
      <c r="C892" s="291"/>
      <c r="D892" s="303" t="s">
        <v>5158</v>
      </c>
    </row>
    <row r="893" spans="1:4">
      <c r="A893" s="303" t="s">
        <v>4993</v>
      </c>
      <c r="B893" s="4">
        <v>4488</v>
      </c>
      <c r="C893" s="291"/>
      <c r="D893" s="303" t="s">
        <v>5158</v>
      </c>
    </row>
    <row r="894" spans="1:4">
      <c r="A894" s="303" t="s">
        <v>4994</v>
      </c>
      <c r="B894" s="4">
        <v>10763</v>
      </c>
      <c r="C894" s="291"/>
      <c r="D894" s="303" t="s">
        <v>5158</v>
      </c>
    </row>
    <row r="896" spans="1:4">
      <c r="A896" s="303" t="s">
        <v>5157</v>
      </c>
      <c r="B896" s="283">
        <f>SUM(B882:B888)</f>
        <v>31613</v>
      </c>
      <c r="D896" s="308">
        <f>B896/B881</f>
        <v>0.40825735465041196</v>
      </c>
    </row>
    <row r="897" spans="1:4">
      <c r="A897" s="303" t="s">
        <v>5158</v>
      </c>
      <c r="B897" s="304">
        <f>SUM(B889:B894)</f>
        <v>45821</v>
      </c>
      <c r="D897" s="308">
        <f>B897/B881</f>
        <v>0.59174264534958798</v>
      </c>
    </row>
    <row r="900" spans="1:4">
      <c r="A900" s="317" t="s">
        <v>4521</v>
      </c>
      <c r="B900" s="325">
        <f>SUM(B901:B937)</f>
        <v>73653</v>
      </c>
      <c r="C900" s="286"/>
      <c r="D900" s="286"/>
    </row>
    <row r="901" spans="1:4">
      <c r="A901" s="285" t="s">
        <v>4575</v>
      </c>
      <c r="B901" s="3">
        <v>2287</v>
      </c>
      <c r="C901" s="286"/>
      <c r="D901" s="285" t="s">
        <v>4515</v>
      </c>
    </row>
    <row r="902" spans="1:4">
      <c r="A902" s="285" t="s">
        <v>4588</v>
      </c>
      <c r="B902" s="3">
        <v>2539</v>
      </c>
      <c r="C902" s="286"/>
      <c r="D902" s="285" t="s">
        <v>4515</v>
      </c>
    </row>
    <row r="903" spans="1:4">
      <c r="A903" s="285" t="s">
        <v>4599</v>
      </c>
      <c r="B903" s="3">
        <v>1403</v>
      </c>
      <c r="C903" s="286"/>
      <c r="D903" s="285" t="s">
        <v>4521</v>
      </c>
    </row>
    <row r="904" spans="1:4">
      <c r="A904" s="285" t="s">
        <v>4619</v>
      </c>
      <c r="B904" s="3">
        <v>1703</v>
      </c>
      <c r="C904" s="286"/>
      <c r="D904" s="285" t="s">
        <v>4521</v>
      </c>
    </row>
    <row r="905" spans="1:4">
      <c r="A905" s="285" t="s">
        <v>4622</v>
      </c>
      <c r="B905" s="3">
        <v>1546</v>
      </c>
      <c r="C905" s="286"/>
      <c r="D905" s="285" t="s">
        <v>4521</v>
      </c>
    </row>
    <row r="906" spans="1:4">
      <c r="A906" s="285" t="s">
        <v>4640</v>
      </c>
      <c r="B906" s="9">
        <v>2536</v>
      </c>
      <c r="C906" s="286"/>
      <c r="D906" s="285" t="s">
        <v>4521</v>
      </c>
    </row>
    <row r="907" spans="1:4">
      <c r="A907" s="285" t="s">
        <v>4641</v>
      </c>
      <c r="B907" s="9">
        <v>2833</v>
      </c>
      <c r="C907" s="286"/>
      <c r="D907" s="285" t="s">
        <v>4521</v>
      </c>
    </row>
    <row r="908" spans="1:4">
      <c r="A908" s="285" t="s">
        <v>4642</v>
      </c>
      <c r="B908" s="9">
        <v>1455</v>
      </c>
      <c r="C908" s="286"/>
      <c r="D908" s="285" t="s">
        <v>4521</v>
      </c>
    </row>
    <row r="909" spans="1:4">
      <c r="A909" s="285" t="s">
        <v>4643</v>
      </c>
      <c r="B909" s="9">
        <v>1409</v>
      </c>
      <c r="C909" s="286"/>
      <c r="D909" s="285" t="s">
        <v>4521</v>
      </c>
    </row>
    <row r="910" spans="1:4">
      <c r="A910" s="285" t="s">
        <v>4644</v>
      </c>
      <c r="B910" s="9">
        <v>1336</v>
      </c>
      <c r="C910" s="286"/>
      <c r="D910" s="285" t="s">
        <v>4521</v>
      </c>
    </row>
    <row r="911" spans="1:4">
      <c r="A911" s="285" t="s">
        <v>4645</v>
      </c>
      <c r="B911" s="9">
        <v>3153</v>
      </c>
      <c r="C911" s="286"/>
      <c r="D911" s="285" t="s">
        <v>4521</v>
      </c>
    </row>
    <row r="912" spans="1:4">
      <c r="A912" s="285" t="s">
        <v>4646</v>
      </c>
      <c r="B912" s="9">
        <v>2595</v>
      </c>
      <c r="C912" s="286"/>
      <c r="D912" s="285" t="s">
        <v>4521</v>
      </c>
    </row>
    <row r="913" spans="1:4">
      <c r="A913" s="285" t="s">
        <v>4647</v>
      </c>
      <c r="B913" s="9">
        <v>3767</v>
      </c>
      <c r="C913" s="286"/>
      <c r="D913" s="285" t="s">
        <v>4521</v>
      </c>
    </row>
    <row r="914" spans="1:4">
      <c r="A914" s="285" t="s">
        <v>4648</v>
      </c>
      <c r="B914" s="9">
        <v>2608</v>
      </c>
      <c r="C914" s="286"/>
      <c r="D914" s="285" t="s">
        <v>4521</v>
      </c>
    </row>
    <row r="915" spans="1:4">
      <c r="A915" s="285" t="s">
        <v>4649</v>
      </c>
      <c r="B915" s="9">
        <v>3656</v>
      </c>
      <c r="C915" s="286"/>
      <c r="D915" s="285" t="s">
        <v>4521</v>
      </c>
    </row>
    <row r="916" spans="1:4">
      <c r="A916" s="285" t="s">
        <v>4650</v>
      </c>
      <c r="B916" s="9">
        <v>3816</v>
      </c>
      <c r="C916" s="286"/>
      <c r="D916" s="285" t="s">
        <v>4521</v>
      </c>
    </row>
    <row r="917" spans="1:4">
      <c r="A917" s="285" t="s">
        <v>4651</v>
      </c>
      <c r="B917" s="9">
        <v>2383</v>
      </c>
      <c r="C917" s="286"/>
      <c r="D917" s="285" t="s">
        <v>4521</v>
      </c>
    </row>
    <row r="918" spans="1:4">
      <c r="A918" s="285" t="s">
        <v>4652</v>
      </c>
      <c r="B918" s="9">
        <v>1482</v>
      </c>
      <c r="C918" s="286"/>
      <c r="D918" s="285" t="s">
        <v>4521</v>
      </c>
    </row>
    <row r="919" spans="1:4">
      <c r="A919" s="285" t="s">
        <v>4653</v>
      </c>
      <c r="B919" s="9">
        <v>1374</v>
      </c>
      <c r="C919" s="286"/>
      <c r="D919" s="285" t="s">
        <v>4521</v>
      </c>
    </row>
    <row r="920" spans="1:4">
      <c r="A920" s="285" t="s">
        <v>4654</v>
      </c>
      <c r="B920" s="9">
        <v>1269</v>
      </c>
      <c r="C920" s="286"/>
      <c r="D920" s="285" t="s">
        <v>4521</v>
      </c>
    </row>
    <row r="921" spans="1:4">
      <c r="A921" s="285" t="s">
        <v>4655</v>
      </c>
      <c r="B921" s="9">
        <v>1148</v>
      </c>
      <c r="C921" s="286"/>
      <c r="D921" s="285" t="s">
        <v>4521</v>
      </c>
    </row>
    <row r="922" spans="1:4">
      <c r="A922" s="285" t="s">
        <v>4541</v>
      </c>
      <c r="B922" s="9">
        <v>1043</v>
      </c>
      <c r="C922" s="286"/>
      <c r="D922" s="285" t="s">
        <v>4521</v>
      </c>
    </row>
    <row r="923" spans="1:4">
      <c r="A923" s="285" t="s">
        <v>4542</v>
      </c>
      <c r="B923" s="9">
        <v>2109</v>
      </c>
      <c r="C923" s="286"/>
      <c r="D923" s="285" t="s">
        <v>4521</v>
      </c>
    </row>
    <row r="924" spans="1:4">
      <c r="A924" s="285" t="s">
        <v>4543</v>
      </c>
      <c r="B924" s="9">
        <v>1133</v>
      </c>
      <c r="C924" s="286"/>
      <c r="D924" s="285" t="s">
        <v>4521</v>
      </c>
    </row>
    <row r="925" spans="1:4">
      <c r="A925" s="285" t="s">
        <v>4544</v>
      </c>
      <c r="B925" s="9">
        <v>983</v>
      </c>
      <c r="C925" s="286"/>
      <c r="D925" s="285" t="s">
        <v>4521</v>
      </c>
    </row>
    <row r="926" spans="1:4">
      <c r="A926" s="285" t="s">
        <v>4545</v>
      </c>
      <c r="B926" s="9">
        <v>2165</v>
      </c>
      <c r="C926" s="286"/>
      <c r="D926" s="285" t="s">
        <v>4521</v>
      </c>
    </row>
    <row r="927" spans="1:4">
      <c r="A927" s="285" t="s">
        <v>4546</v>
      </c>
      <c r="B927" s="9">
        <v>1092</v>
      </c>
      <c r="C927" s="286"/>
      <c r="D927" s="285" t="s">
        <v>4521</v>
      </c>
    </row>
    <row r="928" spans="1:4">
      <c r="A928" s="285" t="s">
        <v>4547</v>
      </c>
      <c r="B928" s="9">
        <v>1092</v>
      </c>
      <c r="C928" s="286"/>
      <c r="D928" s="285" t="s">
        <v>4521</v>
      </c>
    </row>
    <row r="929" spans="1:4">
      <c r="A929" s="285" t="s">
        <v>4548</v>
      </c>
      <c r="B929" s="9">
        <v>887</v>
      </c>
      <c r="C929" s="286"/>
      <c r="D929" s="285" t="s">
        <v>4521</v>
      </c>
    </row>
    <row r="930" spans="1:4">
      <c r="A930" s="285" t="s">
        <v>4346</v>
      </c>
      <c r="B930" s="9">
        <v>2341</v>
      </c>
      <c r="C930" s="286"/>
      <c r="D930" s="285" t="s">
        <v>4521</v>
      </c>
    </row>
    <row r="931" spans="1:4">
      <c r="A931" s="285" t="s">
        <v>4549</v>
      </c>
      <c r="B931" s="9">
        <v>1916</v>
      </c>
      <c r="C931" s="286"/>
      <c r="D931" s="285" t="s">
        <v>4521</v>
      </c>
    </row>
    <row r="932" spans="1:4">
      <c r="A932" s="285" t="s">
        <v>4550</v>
      </c>
      <c r="B932" s="9">
        <v>2894</v>
      </c>
      <c r="C932" s="286"/>
      <c r="D932" s="285" t="s">
        <v>4521</v>
      </c>
    </row>
    <row r="933" spans="1:4">
      <c r="A933" s="285" t="s">
        <v>4551</v>
      </c>
      <c r="B933" s="9">
        <v>1936</v>
      </c>
      <c r="C933" s="286"/>
      <c r="D933" s="285" t="s">
        <v>4521</v>
      </c>
    </row>
    <row r="934" spans="1:4">
      <c r="A934" s="285" t="s">
        <v>4552</v>
      </c>
      <c r="B934" s="9">
        <v>1748</v>
      </c>
      <c r="C934" s="286"/>
      <c r="D934" s="285" t="s">
        <v>4521</v>
      </c>
    </row>
    <row r="935" spans="1:4">
      <c r="A935" s="285" t="s">
        <v>4553</v>
      </c>
      <c r="B935" s="9">
        <v>2193</v>
      </c>
      <c r="C935" s="286"/>
      <c r="D935" s="285" t="s">
        <v>4521</v>
      </c>
    </row>
    <row r="936" spans="1:4">
      <c r="A936" s="285" t="s">
        <v>4554</v>
      </c>
      <c r="B936" s="9">
        <v>2829</v>
      </c>
      <c r="C936" s="286"/>
      <c r="D936" s="285" t="s">
        <v>4521</v>
      </c>
    </row>
    <row r="937" spans="1:4">
      <c r="A937" s="285" t="s">
        <v>4555</v>
      </c>
      <c r="B937" s="9">
        <v>994</v>
      </c>
      <c r="C937" s="286"/>
      <c r="D937" s="285" t="s">
        <v>4521</v>
      </c>
    </row>
    <row r="938" spans="1:4">
      <c r="A938" s="286"/>
      <c r="B938" s="289"/>
      <c r="C938" s="286"/>
      <c r="D938" s="286"/>
    </row>
    <row r="939" spans="1:4">
      <c r="A939" s="285" t="s">
        <v>4515</v>
      </c>
      <c r="B939" s="283">
        <f>SUM(B901:B902)</f>
        <v>4826</v>
      </c>
      <c r="C939" s="286"/>
      <c r="D939" s="326">
        <f>B939/B900</f>
        <v>6.5523468154725539E-2</v>
      </c>
    </row>
    <row r="940" spans="1:4">
      <c r="A940" s="285" t="s">
        <v>4521</v>
      </c>
      <c r="B940" s="288">
        <f>SUM(B903:B937)</f>
        <v>68827</v>
      </c>
      <c r="D940" s="326">
        <f>B940/B900</f>
        <v>0.93447653184527446</v>
      </c>
    </row>
    <row r="943" spans="1:4">
      <c r="A943" s="311" t="s">
        <v>4978</v>
      </c>
      <c r="B943" s="312">
        <f>SUM(B944:B966)</f>
        <v>76298</v>
      </c>
      <c r="C943" s="291"/>
      <c r="D943" s="291"/>
    </row>
    <row r="944" spans="1:4">
      <c r="A944" s="303" t="s">
        <v>5060</v>
      </c>
      <c r="B944" s="3">
        <v>2306</v>
      </c>
      <c r="C944" s="291"/>
      <c r="D944" s="303" t="s">
        <v>5156</v>
      </c>
    </row>
    <row r="945" spans="1:4">
      <c r="A945" s="303" t="s">
        <v>5064</v>
      </c>
      <c r="B945" s="3">
        <v>4501</v>
      </c>
      <c r="C945" s="291"/>
      <c r="D945" s="303" t="s">
        <v>5156</v>
      </c>
    </row>
    <row r="946" spans="1:4">
      <c r="A946" s="303" t="s">
        <v>5065</v>
      </c>
      <c r="B946" s="3">
        <v>4173</v>
      </c>
      <c r="C946" s="291"/>
      <c r="D946" s="303" t="s">
        <v>5156</v>
      </c>
    </row>
    <row r="947" spans="1:4">
      <c r="A947" s="303" t="s">
        <v>5067</v>
      </c>
      <c r="B947" s="3">
        <v>4526</v>
      </c>
      <c r="C947" s="291"/>
      <c r="D947" s="303" t="s">
        <v>5156</v>
      </c>
    </row>
    <row r="948" spans="1:4">
      <c r="A948" s="303" t="s">
        <v>5071</v>
      </c>
      <c r="B948" s="3">
        <v>5479</v>
      </c>
      <c r="C948" s="291"/>
      <c r="D948" s="303" t="s">
        <v>5156</v>
      </c>
    </row>
    <row r="949" spans="1:4">
      <c r="A949" s="303" t="s">
        <v>4221</v>
      </c>
      <c r="B949" s="3">
        <v>4659</v>
      </c>
      <c r="C949" s="291"/>
      <c r="D949" s="303" t="s">
        <v>5156</v>
      </c>
    </row>
    <row r="950" spans="1:4">
      <c r="A950" s="303" t="s">
        <v>5073</v>
      </c>
      <c r="B950" s="3">
        <v>4136</v>
      </c>
      <c r="C950" s="291"/>
      <c r="D950" s="303" t="s">
        <v>5156</v>
      </c>
    </row>
    <row r="951" spans="1:4">
      <c r="A951" s="303" t="s">
        <v>5074</v>
      </c>
      <c r="B951" s="4">
        <v>4379</v>
      </c>
      <c r="C951" s="291"/>
      <c r="D951" s="303" t="s">
        <v>5156</v>
      </c>
    </row>
    <row r="952" spans="1:4">
      <c r="A952" s="303" t="s">
        <v>5111</v>
      </c>
      <c r="B952" s="9">
        <v>1890</v>
      </c>
      <c r="C952" s="291"/>
      <c r="D952" s="303" t="s">
        <v>4976</v>
      </c>
    </row>
    <row r="953" spans="1:4">
      <c r="A953" s="303" t="s">
        <v>5115</v>
      </c>
      <c r="B953" s="9">
        <v>2218</v>
      </c>
      <c r="C953" s="291"/>
      <c r="D953" s="303" t="s">
        <v>4976</v>
      </c>
    </row>
    <row r="954" spans="1:4">
      <c r="A954" s="303" t="s">
        <v>5118</v>
      </c>
      <c r="B954" s="9">
        <v>408</v>
      </c>
      <c r="C954" s="291"/>
      <c r="D954" s="303" t="s">
        <v>4976</v>
      </c>
    </row>
    <row r="955" spans="1:4">
      <c r="A955" s="303" t="s">
        <v>5060</v>
      </c>
      <c r="B955" s="4">
        <v>1546</v>
      </c>
      <c r="C955" s="291"/>
      <c r="D955" s="303" t="s">
        <v>4978</v>
      </c>
    </row>
    <row r="956" spans="1:4">
      <c r="A956" s="303" t="s">
        <v>5061</v>
      </c>
      <c r="B956" s="4">
        <v>5712</v>
      </c>
      <c r="C956" s="291"/>
      <c r="D956" s="303" t="s">
        <v>4978</v>
      </c>
    </row>
    <row r="957" spans="1:4">
      <c r="A957" s="303" t="s">
        <v>5066</v>
      </c>
      <c r="B957" s="4">
        <v>2294</v>
      </c>
      <c r="C957" s="291"/>
      <c r="D957" s="303" t="s">
        <v>4978</v>
      </c>
    </row>
    <row r="958" spans="1:4">
      <c r="A958" s="303" t="s">
        <v>5069</v>
      </c>
      <c r="B958" s="4">
        <v>6362</v>
      </c>
      <c r="C958" s="291"/>
      <c r="D958" s="303" t="s">
        <v>4978</v>
      </c>
    </row>
    <row r="959" spans="1:4">
      <c r="A959" s="303" t="s">
        <v>5071</v>
      </c>
      <c r="B959" s="4">
        <v>975</v>
      </c>
      <c r="C959" s="291"/>
      <c r="D959" s="303" t="s">
        <v>4978</v>
      </c>
    </row>
    <row r="960" spans="1:4">
      <c r="A960" s="303" t="s">
        <v>4221</v>
      </c>
      <c r="B960" s="4">
        <v>36</v>
      </c>
      <c r="C960" s="291"/>
      <c r="D960" s="303" t="s">
        <v>4978</v>
      </c>
    </row>
    <row r="961" spans="1:4">
      <c r="A961" s="303" t="s">
        <v>5107</v>
      </c>
      <c r="B961" s="9">
        <v>2322</v>
      </c>
      <c r="C961" s="291"/>
      <c r="D961" s="303" t="s">
        <v>4978</v>
      </c>
    </row>
    <row r="962" spans="1:4">
      <c r="A962" s="303" t="s">
        <v>5111</v>
      </c>
      <c r="B962" s="9">
        <v>467</v>
      </c>
      <c r="C962" s="291"/>
      <c r="D962" s="303" t="s">
        <v>4978</v>
      </c>
    </row>
    <row r="963" spans="1:4">
      <c r="A963" s="303" t="s">
        <v>5112</v>
      </c>
      <c r="B963" s="9">
        <v>7426</v>
      </c>
      <c r="C963" s="291"/>
      <c r="D963" s="303" t="s">
        <v>4978</v>
      </c>
    </row>
    <row r="964" spans="1:4">
      <c r="A964" s="303" t="s">
        <v>5114</v>
      </c>
      <c r="B964" s="9">
        <v>2133</v>
      </c>
      <c r="C964" s="291"/>
      <c r="D964" s="303" t="s">
        <v>4978</v>
      </c>
    </row>
    <row r="965" spans="1:4">
      <c r="A965" s="303" t="s">
        <v>5118</v>
      </c>
      <c r="B965" s="9">
        <v>4498</v>
      </c>
      <c r="C965" s="291"/>
      <c r="D965" s="303" t="s">
        <v>4978</v>
      </c>
    </row>
    <row r="966" spans="1:4">
      <c r="A966" s="303" t="s">
        <v>5119</v>
      </c>
      <c r="B966" s="9">
        <v>3852</v>
      </c>
      <c r="C966" s="291"/>
      <c r="D966" s="303" t="s">
        <v>4978</v>
      </c>
    </row>
    <row r="968" spans="1:4">
      <c r="A968" s="303" t="s">
        <v>5156</v>
      </c>
      <c r="B968" s="304">
        <f>SUM(B944:B951)</f>
        <v>34159</v>
      </c>
      <c r="D968" s="308">
        <f>B968/B943</f>
        <v>0.44770505124642845</v>
      </c>
    </row>
    <row r="969" spans="1:4">
      <c r="A969" s="303" t="s">
        <v>4976</v>
      </c>
      <c r="B969" s="283">
        <f>SUM(B952:B954)</f>
        <v>4516</v>
      </c>
      <c r="D969" s="308">
        <f>B969/B943</f>
        <v>5.9188969566698994E-2</v>
      </c>
    </row>
    <row r="970" spans="1:4">
      <c r="A970" s="303" t="s">
        <v>4978</v>
      </c>
      <c r="B970" s="304">
        <f>SUM(B955:B966)</f>
        <v>37623</v>
      </c>
      <c r="C970" s="291"/>
      <c r="D970" s="308">
        <f>B970/B943</f>
        <v>0.49310597918687255</v>
      </c>
    </row>
    <row r="971" spans="1:4">
      <c r="A971" s="303"/>
      <c r="B971" s="4"/>
      <c r="C971" s="291"/>
      <c r="D971" s="303"/>
    </row>
    <row r="972" spans="1:4">
      <c r="A972" s="303"/>
      <c r="B972" s="4"/>
      <c r="C972" s="291"/>
      <c r="D972" s="303"/>
    </row>
    <row r="973" spans="1:4">
      <c r="A973" s="314" t="s">
        <v>5165</v>
      </c>
      <c r="B973" s="315">
        <f>SUM(B974:B995)</f>
        <v>74561</v>
      </c>
      <c r="C973" s="293"/>
      <c r="D973" s="293"/>
    </row>
    <row r="974" spans="1:4">
      <c r="A974" s="292" t="s">
        <v>4803</v>
      </c>
      <c r="B974" s="3">
        <v>1244</v>
      </c>
      <c r="C974" s="293"/>
      <c r="D974" s="292" t="s">
        <v>4704</v>
      </c>
    </row>
    <row r="975" spans="1:4">
      <c r="A975" s="292" t="s">
        <v>4762</v>
      </c>
      <c r="B975" s="3">
        <v>6592</v>
      </c>
      <c r="C975" s="293"/>
      <c r="D975" s="292" t="s">
        <v>4705</v>
      </c>
    </row>
    <row r="976" spans="1:4">
      <c r="A976" s="292" t="s">
        <v>4759</v>
      </c>
      <c r="B976" s="3">
        <v>3893</v>
      </c>
      <c r="C976" s="293"/>
      <c r="D976" s="292" t="s">
        <v>5152</v>
      </c>
    </row>
    <row r="977" spans="1:4">
      <c r="A977" s="292" t="s">
        <v>4760</v>
      </c>
      <c r="B977" s="3">
        <v>3884</v>
      </c>
      <c r="C977" s="293"/>
      <c r="D977" s="292" t="s">
        <v>5152</v>
      </c>
    </row>
    <row r="978" spans="1:4">
      <c r="A978" s="292" t="s">
        <v>4761</v>
      </c>
      <c r="B978" s="3">
        <v>4009</v>
      </c>
      <c r="C978" s="293"/>
      <c r="D978" s="292" t="s">
        <v>5152</v>
      </c>
    </row>
    <row r="979" spans="1:4">
      <c r="A979" s="292" t="s">
        <v>1372</v>
      </c>
      <c r="B979" s="3">
        <v>3889</v>
      </c>
      <c r="C979" s="293"/>
      <c r="D979" s="292" t="s">
        <v>5152</v>
      </c>
    </row>
    <row r="980" spans="1:4">
      <c r="A980" s="292" t="s">
        <v>4763</v>
      </c>
      <c r="B980" s="3">
        <v>4215</v>
      </c>
      <c r="C980" s="293"/>
      <c r="D980" s="292" t="s">
        <v>5152</v>
      </c>
    </row>
    <row r="981" spans="1:4">
      <c r="A981" s="171" t="s">
        <v>4764</v>
      </c>
      <c r="B981" s="3">
        <v>4140</v>
      </c>
      <c r="C981" s="293"/>
      <c r="D981" s="292" t="s">
        <v>5152</v>
      </c>
    </row>
    <row r="982" spans="1:4">
      <c r="A982" s="292" t="s">
        <v>4766</v>
      </c>
      <c r="B982" s="3">
        <v>5417</v>
      </c>
      <c r="C982" s="293"/>
      <c r="D982" s="292" t="s">
        <v>5152</v>
      </c>
    </row>
    <row r="983" spans="1:4">
      <c r="A983" s="292" t="s">
        <v>4768</v>
      </c>
      <c r="B983" s="3">
        <v>1736</v>
      </c>
      <c r="C983" s="293"/>
      <c r="D983" s="292" t="s">
        <v>5152</v>
      </c>
    </row>
    <row r="984" spans="1:4">
      <c r="A984" s="292" t="s">
        <v>4769</v>
      </c>
      <c r="B984" s="3">
        <v>4142</v>
      </c>
      <c r="C984" s="293"/>
      <c r="D984" s="292" t="s">
        <v>5152</v>
      </c>
    </row>
    <row r="985" spans="1:4">
      <c r="A985" s="292" t="s">
        <v>4775</v>
      </c>
      <c r="B985" s="4">
        <v>1861</v>
      </c>
      <c r="C985" s="293"/>
      <c r="D985" s="292" t="s">
        <v>5152</v>
      </c>
    </row>
    <row r="986" spans="1:4">
      <c r="A986" s="292" t="s">
        <v>4776</v>
      </c>
      <c r="B986" s="4">
        <v>4329</v>
      </c>
      <c r="C986" s="293"/>
      <c r="D986" s="292" t="s">
        <v>5152</v>
      </c>
    </row>
    <row r="987" spans="1:4">
      <c r="A987" s="292" t="s">
        <v>4778</v>
      </c>
      <c r="B987" s="4">
        <v>1789</v>
      </c>
      <c r="C987" s="293"/>
      <c r="D987" s="292" t="s">
        <v>5152</v>
      </c>
    </row>
    <row r="988" spans="1:4">
      <c r="A988" s="292" t="s">
        <v>4779</v>
      </c>
      <c r="B988" s="4">
        <v>1929</v>
      </c>
      <c r="C988" s="293"/>
      <c r="D988" s="292" t="s">
        <v>5152</v>
      </c>
    </row>
    <row r="989" spans="1:4">
      <c r="A989" s="292" t="s">
        <v>4780</v>
      </c>
      <c r="B989" s="4">
        <v>1817</v>
      </c>
      <c r="C989" s="293"/>
      <c r="D989" s="292" t="s">
        <v>5152</v>
      </c>
    </row>
    <row r="990" spans="1:4">
      <c r="A990" s="292" t="s">
        <v>4781</v>
      </c>
      <c r="B990" s="4">
        <v>5296</v>
      </c>
      <c r="C990" s="293"/>
      <c r="D990" s="292" t="s">
        <v>5152</v>
      </c>
    </row>
    <row r="991" spans="1:4">
      <c r="A991" s="292" t="s">
        <v>4782</v>
      </c>
      <c r="B991" s="4">
        <v>1793</v>
      </c>
      <c r="C991" s="293"/>
      <c r="D991" s="292" t="s">
        <v>5152</v>
      </c>
    </row>
    <row r="992" spans="1:4">
      <c r="A992" s="292" t="s">
        <v>4803</v>
      </c>
      <c r="B992" s="4">
        <v>2652</v>
      </c>
      <c r="C992" s="293"/>
      <c r="D992" s="292" t="s">
        <v>5152</v>
      </c>
    </row>
    <row r="993" spans="1:8">
      <c r="A993" s="292" t="s">
        <v>4819</v>
      </c>
      <c r="B993" s="4">
        <v>2057</v>
      </c>
      <c r="C993" s="293"/>
      <c r="D993" s="292" t="s">
        <v>5152</v>
      </c>
    </row>
    <row r="994" spans="1:8">
      <c r="A994" s="292" t="s">
        <v>4821</v>
      </c>
      <c r="B994" s="4">
        <v>3889</v>
      </c>
      <c r="C994" s="293"/>
      <c r="D994" s="292" t="s">
        <v>5152</v>
      </c>
    </row>
    <row r="995" spans="1:8">
      <c r="A995" s="292" t="s">
        <v>3453</v>
      </c>
      <c r="B995" s="4">
        <v>3988</v>
      </c>
      <c r="C995" s="293"/>
      <c r="D995" s="292" t="s">
        <v>5152</v>
      </c>
    </row>
    <row r="997" spans="1:8">
      <c r="A997" s="292" t="s">
        <v>4704</v>
      </c>
      <c r="B997" s="283">
        <f>B974</f>
        <v>1244</v>
      </c>
      <c r="D997" s="308">
        <f>B997/B973</f>
        <v>1.6684325585761994E-2</v>
      </c>
    </row>
    <row r="998" spans="1:8">
      <c r="A998" s="292" t="s">
        <v>4705</v>
      </c>
      <c r="B998" s="283">
        <f>B975</f>
        <v>6592</v>
      </c>
      <c r="D998" s="308">
        <f>B998/B973</f>
        <v>8.8410831399793458E-2</v>
      </c>
    </row>
    <row r="999" spans="1:8">
      <c r="A999" s="292" t="s">
        <v>5152</v>
      </c>
      <c r="B999" s="283">
        <f>SUM(B976:B995)</f>
        <v>66725</v>
      </c>
      <c r="D999" s="308">
        <f>B999/B973</f>
        <v>0.89490484301444451</v>
      </c>
    </row>
    <row r="1000" spans="1:8">
      <c r="A1000" s="280"/>
      <c r="B1000" s="282"/>
    </row>
    <row r="1001" spans="1:8">
      <c r="B1001" s="284"/>
      <c r="C1001" s="180"/>
      <c r="D1001" s="182"/>
    </row>
    <row r="1002" spans="1:8">
      <c r="A1002" s="309" t="s">
        <v>4334</v>
      </c>
      <c r="B1002" s="310">
        <f>SUM(B1003:B1017)</f>
        <v>77920</v>
      </c>
    </row>
    <row r="1003" spans="1:8">
      <c r="A1003" s="280" t="s">
        <v>4345</v>
      </c>
      <c r="B1003" s="3">
        <v>11666</v>
      </c>
      <c r="D1003" s="280" t="s">
        <v>4331</v>
      </c>
      <c r="F1003" s="1"/>
      <c r="H1003" s="1"/>
    </row>
    <row r="1004" spans="1:8">
      <c r="A1004" s="280" t="s">
        <v>4500</v>
      </c>
      <c r="B1004" s="3">
        <v>5858</v>
      </c>
      <c r="D1004" s="280" t="s">
        <v>4334</v>
      </c>
      <c r="F1004" s="1"/>
      <c r="H1004" s="1"/>
    </row>
    <row r="1005" spans="1:8">
      <c r="A1005" s="280" t="s">
        <v>4501</v>
      </c>
      <c r="B1005" s="3">
        <v>4246</v>
      </c>
      <c r="D1005" s="280" t="s">
        <v>4334</v>
      </c>
      <c r="F1005" s="1"/>
      <c r="H1005" s="1"/>
    </row>
    <row r="1006" spans="1:8">
      <c r="A1006" s="280" t="s">
        <v>4502</v>
      </c>
      <c r="B1006" s="3">
        <v>1934</v>
      </c>
      <c r="D1006" s="280" t="s">
        <v>4334</v>
      </c>
      <c r="F1006" s="1"/>
      <c r="H1006" s="1"/>
    </row>
    <row r="1007" spans="1:8">
      <c r="A1007" s="280" t="s">
        <v>4503</v>
      </c>
      <c r="B1007" s="3">
        <v>6589</v>
      </c>
      <c r="D1007" s="280" t="s">
        <v>4334</v>
      </c>
      <c r="F1007" s="1"/>
      <c r="H1007" s="1"/>
    </row>
    <row r="1008" spans="1:8">
      <c r="A1008" s="280" t="s">
        <v>4504</v>
      </c>
      <c r="B1008" s="3">
        <v>3923</v>
      </c>
      <c r="D1008" s="280" t="s">
        <v>4334</v>
      </c>
      <c r="F1008" s="1"/>
      <c r="H1008" s="1"/>
    </row>
    <row r="1009" spans="1:8">
      <c r="A1009" s="280" t="s">
        <v>4505</v>
      </c>
      <c r="B1009" s="3">
        <v>4175</v>
      </c>
      <c r="D1009" s="280" t="s">
        <v>4334</v>
      </c>
      <c r="F1009" s="1"/>
      <c r="H1009" s="1"/>
    </row>
    <row r="1010" spans="1:8">
      <c r="A1010" s="280" t="s">
        <v>4506</v>
      </c>
      <c r="B1010" s="3">
        <v>6031</v>
      </c>
      <c r="D1010" s="280" t="s">
        <v>4334</v>
      </c>
      <c r="F1010" s="1"/>
      <c r="H1010" s="1"/>
    </row>
    <row r="1011" spans="1:8">
      <c r="A1011" s="280" t="s">
        <v>4507</v>
      </c>
      <c r="B1011" s="3">
        <v>6169</v>
      </c>
      <c r="D1011" s="280" t="s">
        <v>4334</v>
      </c>
      <c r="F1011" s="1"/>
      <c r="H1011" s="1"/>
    </row>
    <row r="1012" spans="1:8">
      <c r="A1012" s="280" t="s">
        <v>4508</v>
      </c>
      <c r="B1012" s="3">
        <v>3886</v>
      </c>
      <c r="D1012" s="280" t="s">
        <v>4334</v>
      </c>
      <c r="F1012" s="1"/>
      <c r="H1012" s="1"/>
    </row>
    <row r="1013" spans="1:8">
      <c r="A1013" s="280" t="s">
        <v>4509</v>
      </c>
      <c r="B1013" s="3">
        <v>4111</v>
      </c>
      <c r="D1013" s="280" t="s">
        <v>4334</v>
      </c>
      <c r="F1013" s="1"/>
      <c r="H1013" s="1"/>
    </row>
    <row r="1014" spans="1:8">
      <c r="A1014" s="280" t="s">
        <v>4510</v>
      </c>
      <c r="B1014" s="3">
        <v>3394</v>
      </c>
      <c r="D1014" s="280" t="s">
        <v>4334</v>
      </c>
      <c r="F1014" s="1"/>
      <c r="H1014" s="1"/>
    </row>
    <row r="1015" spans="1:8">
      <c r="A1015" s="280" t="s">
        <v>4511</v>
      </c>
      <c r="B1015" s="3">
        <v>5876</v>
      </c>
      <c r="D1015" s="280" t="s">
        <v>4334</v>
      </c>
      <c r="F1015" s="1"/>
      <c r="H1015" s="1"/>
    </row>
    <row r="1016" spans="1:8">
      <c r="A1016" s="280" t="s">
        <v>4512</v>
      </c>
      <c r="B1016" s="3">
        <v>3635</v>
      </c>
      <c r="D1016" s="280" t="s">
        <v>4334</v>
      </c>
      <c r="F1016" s="1"/>
      <c r="H1016" s="1"/>
    </row>
    <row r="1017" spans="1:8">
      <c r="A1017" s="280" t="s">
        <v>4513</v>
      </c>
      <c r="B1017" s="3">
        <v>6427</v>
      </c>
      <c r="D1017" s="280" t="s">
        <v>4334</v>
      </c>
      <c r="F1017" s="1"/>
      <c r="H1017" s="1"/>
    </row>
    <row r="1018" spans="1:8">
      <c r="B1018" s="283"/>
    </row>
    <row r="1019" spans="1:8" ht="15" customHeight="1">
      <c r="A1019" s="280" t="s">
        <v>4331</v>
      </c>
      <c r="B1019" s="282">
        <f>B1003</f>
        <v>11666</v>
      </c>
      <c r="D1019" s="308">
        <f>B1019/B1002</f>
        <v>0.14971765913757701</v>
      </c>
    </row>
    <row r="1020" spans="1:8">
      <c r="A1020" s="280" t="s">
        <v>4334</v>
      </c>
      <c r="B1020" s="283">
        <f>SUM(B1004:B1017)</f>
        <v>66254</v>
      </c>
      <c r="D1020" s="308">
        <f>B1020/B1002</f>
        <v>0.85028234086242305</v>
      </c>
    </row>
    <row r="1023" spans="1:8">
      <c r="A1023" s="314" t="s">
        <v>4707</v>
      </c>
      <c r="B1023" s="315">
        <f>SUM(B1024:B1043)</f>
        <v>74332</v>
      </c>
      <c r="C1023" s="293"/>
      <c r="D1023" s="293"/>
    </row>
    <row r="1024" spans="1:8">
      <c r="A1024" s="292" t="s">
        <v>4784</v>
      </c>
      <c r="B1024" s="3">
        <v>4596</v>
      </c>
      <c r="C1024" s="293"/>
      <c r="D1024" s="292" t="s">
        <v>4707</v>
      </c>
    </row>
    <row r="1025" spans="1:4">
      <c r="A1025" s="292" t="s">
        <v>4785</v>
      </c>
      <c r="B1025" s="3">
        <v>5503</v>
      </c>
      <c r="C1025" s="293"/>
      <c r="D1025" s="292" t="s">
        <v>4707</v>
      </c>
    </row>
    <row r="1026" spans="1:4">
      <c r="A1026" s="292" t="s">
        <v>4786</v>
      </c>
      <c r="B1026" s="3">
        <v>1745</v>
      </c>
      <c r="C1026" s="293"/>
      <c r="D1026" s="292" t="s">
        <v>4707</v>
      </c>
    </row>
    <row r="1027" spans="1:4">
      <c r="A1027" s="292" t="s">
        <v>4787</v>
      </c>
      <c r="B1027" s="3">
        <v>1828</v>
      </c>
      <c r="C1027" s="293"/>
      <c r="D1027" s="292" t="s">
        <v>4707</v>
      </c>
    </row>
    <row r="1028" spans="1:4">
      <c r="A1028" s="292" t="s">
        <v>4788</v>
      </c>
      <c r="B1028" s="3">
        <v>1679</v>
      </c>
      <c r="C1028" s="293"/>
      <c r="D1028" s="292" t="s">
        <v>4707</v>
      </c>
    </row>
    <row r="1029" spans="1:4">
      <c r="A1029" s="292" t="s">
        <v>4789</v>
      </c>
      <c r="B1029" s="3">
        <v>5480</v>
      </c>
      <c r="C1029" s="293"/>
      <c r="D1029" s="292" t="s">
        <v>4707</v>
      </c>
    </row>
    <row r="1030" spans="1:4">
      <c r="A1030" s="292" t="s">
        <v>4790</v>
      </c>
      <c r="B1030" s="3">
        <v>5831</v>
      </c>
      <c r="C1030" s="293"/>
      <c r="D1030" s="292" t="s">
        <v>4707</v>
      </c>
    </row>
    <row r="1031" spans="1:4">
      <c r="A1031" s="292" t="s">
        <v>4791</v>
      </c>
      <c r="B1031" s="3">
        <v>5232</v>
      </c>
      <c r="C1031" s="293"/>
      <c r="D1031" s="292" t="s">
        <v>4707</v>
      </c>
    </row>
    <row r="1032" spans="1:4">
      <c r="A1032" s="292" t="s">
        <v>4792</v>
      </c>
      <c r="B1032" s="3">
        <v>5193</v>
      </c>
      <c r="C1032" s="293"/>
      <c r="D1032" s="292" t="s">
        <v>4707</v>
      </c>
    </row>
    <row r="1033" spans="1:4">
      <c r="A1033" s="292" t="s">
        <v>4793</v>
      </c>
      <c r="B1033" s="3">
        <v>1547</v>
      </c>
      <c r="C1033" s="293"/>
      <c r="D1033" s="292" t="s">
        <v>4707</v>
      </c>
    </row>
    <row r="1034" spans="1:4">
      <c r="A1034" s="292" t="s">
        <v>4794</v>
      </c>
      <c r="B1034" s="3">
        <v>3406</v>
      </c>
      <c r="C1034" s="293"/>
      <c r="D1034" s="292" t="s">
        <v>4707</v>
      </c>
    </row>
    <row r="1035" spans="1:4">
      <c r="A1035" s="292" t="s">
        <v>4795</v>
      </c>
      <c r="B1035" s="3">
        <v>3362</v>
      </c>
      <c r="C1035" s="293"/>
      <c r="D1035" s="292" t="s">
        <v>4707</v>
      </c>
    </row>
    <row r="1036" spans="1:4">
      <c r="A1036" s="292" t="s">
        <v>4796</v>
      </c>
      <c r="B1036" s="3">
        <v>3226</v>
      </c>
      <c r="C1036" s="293"/>
      <c r="D1036" s="292" t="s">
        <v>4707</v>
      </c>
    </row>
    <row r="1037" spans="1:4">
      <c r="A1037" s="292" t="s">
        <v>4797</v>
      </c>
      <c r="B1037" s="3">
        <v>2990</v>
      </c>
      <c r="C1037" s="293"/>
      <c r="D1037" s="292" t="s">
        <v>4707</v>
      </c>
    </row>
    <row r="1038" spans="1:4">
      <c r="A1038" s="292" t="s">
        <v>4798</v>
      </c>
      <c r="B1038" s="3">
        <v>3502</v>
      </c>
      <c r="C1038" s="293"/>
      <c r="D1038" s="292" t="s">
        <v>4707</v>
      </c>
    </row>
    <row r="1039" spans="1:4">
      <c r="A1039" s="292" t="s">
        <v>4799</v>
      </c>
      <c r="B1039" s="4">
        <v>3173</v>
      </c>
      <c r="C1039" s="293"/>
      <c r="D1039" s="292" t="s">
        <v>4707</v>
      </c>
    </row>
    <row r="1040" spans="1:4">
      <c r="A1040" s="292" t="s">
        <v>4800</v>
      </c>
      <c r="B1040" s="4">
        <v>1975</v>
      </c>
      <c r="C1040" s="293"/>
      <c r="D1040" s="292" t="s">
        <v>4707</v>
      </c>
    </row>
    <row r="1041" spans="1:4">
      <c r="A1041" s="292" t="s">
        <v>4801</v>
      </c>
      <c r="B1041" s="4">
        <v>3368</v>
      </c>
      <c r="C1041" s="293"/>
      <c r="D1041" s="292" t="s">
        <v>4707</v>
      </c>
    </row>
    <row r="1042" spans="1:4">
      <c r="A1042" s="292" t="s">
        <v>4808</v>
      </c>
      <c r="B1042" s="4">
        <v>5561</v>
      </c>
      <c r="C1042" s="293"/>
      <c r="D1042" s="292" t="s">
        <v>4707</v>
      </c>
    </row>
    <row r="1043" spans="1:4">
      <c r="A1043" s="292" t="s">
        <v>4820</v>
      </c>
      <c r="B1043" s="4">
        <v>5135</v>
      </c>
      <c r="C1043" s="293"/>
      <c r="D1043" s="292" t="s">
        <v>4707</v>
      </c>
    </row>
    <row r="1044" spans="1:4">
      <c r="A1044" s="293"/>
      <c r="B1044" s="295"/>
      <c r="C1044" s="293"/>
      <c r="D1044" s="292"/>
    </row>
    <row r="1045" spans="1:4">
      <c r="A1045" s="292" t="s">
        <v>4707</v>
      </c>
      <c r="B1045" s="295">
        <f>SUM(B1024:B1043)</f>
        <v>74332</v>
      </c>
      <c r="C1045" s="293"/>
      <c r="D1045" s="316">
        <f>B1045/B1023</f>
        <v>1</v>
      </c>
    </row>
    <row r="1048" spans="1:4">
      <c r="A1048" s="317" t="s">
        <v>4522</v>
      </c>
      <c r="B1048" s="325">
        <f>SUM(B1049:B1070)</f>
        <v>71583</v>
      </c>
      <c r="C1048" s="286"/>
      <c r="D1048" s="286"/>
    </row>
    <row r="1049" spans="1:4">
      <c r="A1049" s="285" t="s">
        <v>4560</v>
      </c>
      <c r="B1049" s="3">
        <v>4030</v>
      </c>
      <c r="C1049" s="286"/>
      <c r="D1049" s="285" t="s">
        <v>4515</v>
      </c>
    </row>
    <row r="1050" spans="1:4">
      <c r="A1050" s="285" t="s">
        <v>4562</v>
      </c>
      <c r="B1050" s="3">
        <v>3713</v>
      </c>
      <c r="C1050" s="286"/>
      <c r="D1050" s="285" t="s">
        <v>4515</v>
      </c>
    </row>
    <row r="1051" spans="1:4">
      <c r="A1051" s="285" t="s">
        <v>422</v>
      </c>
      <c r="B1051" s="3">
        <v>5324</v>
      </c>
      <c r="C1051" s="286"/>
      <c r="D1051" s="285" t="s">
        <v>4515</v>
      </c>
    </row>
    <row r="1052" spans="1:4">
      <c r="A1052" s="285" t="s">
        <v>4563</v>
      </c>
      <c r="B1052" s="3">
        <v>3362</v>
      </c>
      <c r="C1052" s="286"/>
      <c r="D1052" s="285" t="s">
        <v>4515</v>
      </c>
    </row>
    <row r="1053" spans="1:4">
      <c r="A1053" s="285" t="s">
        <v>4556</v>
      </c>
      <c r="B1053" s="3">
        <v>3672</v>
      </c>
      <c r="C1053" s="286"/>
      <c r="D1053" s="285" t="s">
        <v>4522</v>
      </c>
    </row>
    <row r="1054" spans="1:4">
      <c r="A1054" s="285" t="s">
        <v>4557</v>
      </c>
      <c r="B1054" s="3">
        <v>3720</v>
      </c>
      <c r="C1054" s="286"/>
      <c r="D1054" s="285" t="s">
        <v>4522</v>
      </c>
    </row>
    <row r="1055" spans="1:4">
      <c r="A1055" s="285" t="s">
        <v>4558</v>
      </c>
      <c r="B1055" s="3">
        <v>5933</v>
      </c>
      <c r="C1055" s="286"/>
      <c r="D1055" s="285" t="s">
        <v>4522</v>
      </c>
    </row>
    <row r="1056" spans="1:4">
      <c r="A1056" s="285" t="s">
        <v>4559</v>
      </c>
      <c r="B1056" s="3">
        <v>1733</v>
      </c>
      <c r="C1056" s="286"/>
      <c r="D1056" s="285" t="s">
        <v>4522</v>
      </c>
    </row>
    <row r="1057" spans="1:4">
      <c r="A1057" s="285" t="s">
        <v>4561</v>
      </c>
      <c r="B1057" s="3">
        <v>3574</v>
      </c>
      <c r="C1057" s="286"/>
      <c r="D1057" s="285" t="s">
        <v>4522</v>
      </c>
    </row>
    <row r="1058" spans="1:4">
      <c r="A1058" s="285" t="s">
        <v>4564</v>
      </c>
      <c r="B1058" s="3">
        <v>3945</v>
      </c>
      <c r="C1058" s="286"/>
      <c r="D1058" s="285" t="s">
        <v>4522</v>
      </c>
    </row>
    <row r="1059" spans="1:4">
      <c r="A1059" s="285" t="s">
        <v>4346</v>
      </c>
      <c r="B1059" s="3">
        <v>2030</v>
      </c>
      <c r="C1059" s="286"/>
      <c r="D1059" s="285" t="s">
        <v>4522</v>
      </c>
    </row>
    <row r="1060" spans="1:4">
      <c r="A1060" s="285" t="s">
        <v>4565</v>
      </c>
      <c r="B1060" s="3">
        <v>3817</v>
      </c>
      <c r="C1060" s="286"/>
      <c r="D1060" s="285" t="s">
        <v>4522</v>
      </c>
    </row>
    <row r="1061" spans="1:4">
      <c r="A1061" s="285" t="s">
        <v>4566</v>
      </c>
      <c r="B1061" s="3">
        <v>3755</v>
      </c>
      <c r="C1061" s="286"/>
      <c r="D1061" s="285" t="s">
        <v>4522</v>
      </c>
    </row>
    <row r="1062" spans="1:4">
      <c r="A1062" s="285" t="s">
        <v>4568</v>
      </c>
      <c r="B1062" s="4">
        <v>5494</v>
      </c>
      <c r="C1062" s="286"/>
      <c r="D1062" s="285" t="s">
        <v>4522</v>
      </c>
    </row>
    <row r="1063" spans="1:4">
      <c r="A1063" s="285" t="s">
        <v>4569</v>
      </c>
      <c r="B1063" s="4">
        <v>6021</v>
      </c>
      <c r="C1063" s="286"/>
      <c r="D1063" s="285" t="s">
        <v>4522</v>
      </c>
    </row>
    <row r="1064" spans="1:4">
      <c r="A1064" s="285" t="s">
        <v>4601</v>
      </c>
      <c r="B1064" s="3">
        <v>1546</v>
      </c>
      <c r="C1064" s="286"/>
      <c r="D1064" s="285" t="s">
        <v>4522</v>
      </c>
    </row>
    <row r="1065" spans="1:4">
      <c r="A1065" s="285" t="s">
        <v>4602</v>
      </c>
      <c r="B1065" s="3">
        <v>2051</v>
      </c>
      <c r="C1065" s="286"/>
      <c r="D1065" s="285" t="s">
        <v>4522</v>
      </c>
    </row>
    <row r="1066" spans="1:4">
      <c r="A1066" s="285" t="s">
        <v>4603</v>
      </c>
      <c r="B1066" s="4">
        <v>1299</v>
      </c>
      <c r="C1066" s="286"/>
      <c r="D1066" s="285" t="s">
        <v>4522</v>
      </c>
    </row>
    <row r="1067" spans="1:4">
      <c r="A1067" s="285" t="s">
        <v>4604</v>
      </c>
      <c r="B1067" s="4">
        <v>1448</v>
      </c>
      <c r="C1067" s="286"/>
      <c r="D1067" s="285" t="s">
        <v>4522</v>
      </c>
    </row>
    <row r="1068" spans="1:4">
      <c r="A1068" s="285" t="s">
        <v>4605</v>
      </c>
      <c r="B1068" s="4">
        <v>1688</v>
      </c>
      <c r="C1068" s="286"/>
      <c r="D1068" s="285" t="s">
        <v>4522</v>
      </c>
    </row>
    <row r="1069" spans="1:4">
      <c r="A1069" s="285" t="s">
        <v>4620</v>
      </c>
      <c r="B1069" s="4">
        <v>1826</v>
      </c>
      <c r="C1069" s="286"/>
      <c r="D1069" s="285" t="s">
        <v>4522</v>
      </c>
    </row>
    <row r="1070" spans="1:4">
      <c r="A1070" s="285" t="s">
        <v>4623</v>
      </c>
      <c r="B1070" s="4">
        <v>1602</v>
      </c>
      <c r="C1070" s="286"/>
      <c r="D1070" s="285" t="s">
        <v>4522</v>
      </c>
    </row>
    <row r="1071" spans="1:4">
      <c r="A1071" s="285"/>
      <c r="B1071" s="4"/>
      <c r="C1071" s="286"/>
      <c r="D1071" s="285"/>
    </row>
    <row r="1072" spans="1:4">
      <c r="A1072" s="285" t="s">
        <v>4515</v>
      </c>
      <c r="B1072" s="289">
        <f>SUM(B1049:B1052)</f>
        <v>16429</v>
      </c>
      <c r="C1072" s="286"/>
      <c r="D1072" s="326">
        <f>B1072/B1048</f>
        <v>0.22950979981280473</v>
      </c>
    </row>
    <row r="1073" spans="1:4">
      <c r="A1073" s="285" t="s">
        <v>4522</v>
      </c>
      <c r="B1073" s="288">
        <f>SUM(B1053:B1070)</f>
        <v>55154</v>
      </c>
      <c r="C1073" s="286"/>
      <c r="D1073" s="326">
        <f>B1073/B1048</f>
        <v>0.77049020018719527</v>
      </c>
    </row>
    <row r="1076" spans="1:4">
      <c r="A1076" s="318" t="s">
        <v>4849</v>
      </c>
      <c r="B1076" s="319">
        <f>SUM(B1077:B1103)</f>
        <v>73443</v>
      </c>
      <c r="C1076" s="300"/>
      <c r="D1076" s="300"/>
    </row>
    <row r="1077" spans="1:4">
      <c r="A1077" s="290" t="s">
        <v>4871</v>
      </c>
      <c r="B1077" s="3">
        <v>4947</v>
      </c>
      <c r="C1077" s="300"/>
      <c r="D1077" s="290" t="s">
        <v>5153</v>
      </c>
    </row>
    <row r="1078" spans="1:4">
      <c r="A1078" s="290" t="s">
        <v>4873</v>
      </c>
      <c r="B1078" s="3">
        <v>5201</v>
      </c>
      <c r="C1078" s="300"/>
      <c r="D1078" s="290" t="s">
        <v>5153</v>
      </c>
    </row>
    <row r="1079" spans="1:4">
      <c r="A1079" s="290" t="s">
        <v>4944</v>
      </c>
      <c r="B1079" s="3">
        <v>3825</v>
      </c>
      <c r="C1079" s="300"/>
      <c r="D1079" s="290" t="s">
        <v>5153</v>
      </c>
    </row>
    <row r="1080" spans="1:4">
      <c r="A1080" s="290" t="s">
        <v>4945</v>
      </c>
      <c r="B1080" s="3">
        <v>3649</v>
      </c>
      <c r="C1080" s="300"/>
      <c r="D1080" s="290" t="s">
        <v>5153</v>
      </c>
    </row>
    <row r="1081" spans="1:4">
      <c r="A1081" s="290" t="s">
        <v>4932</v>
      </c>
      <c r="B1081" s="3">
        <v>1598</v>
      </c>
      <c r="C1081" s="300"/>
      <c r="D1081" s="290" t="s">
        <v>4849</v>
      </c>
    </row>
    <row r="1082" spans="1:4">
      <c r="A1082" s="290" t="s">
        <v>4933</v>
      </c>
      <c r="B1082" s="3">
        <v>2895</v>
      </c>
      <c r="C1082" s="300"/>
      <c r="D1082" s="290" t="s">
        <v>4849</v>
      </c>
    </row>
    <row r="1083" spans="1:4">
      <c r="A1083" s="290" t="s">
        <v>4934</v>
      </c>
      <c r="B1083" s="3">
        <v>3534</v>
      </c>
      <c r="C1083" s="300"/>
      <c r="D1083" s="290" t="s">
        <v>4849</v>
      </c>
    </row>
    <row r="1084" spans="1:4">
      <c r="A1084" s="290" t="s">
        <v>4935</v>
      </c>
      <c r="B1084" s="3">
        <v>3439</v>
      </c>
      <c r="C1084" s="300"/>
      <c r="D1084" s="290" t="s">
        <v>4849</v>
      </c>
    </row>
    <row r="1085" spans="1:4">
      <c r="A1085" s="290" t="s">
        <v>4936</v>
      </c>
      <c r="B1085" s="3">
        <v>3259</v>
      </c>
      <c r="C1085" s="300"/>
      <c r="D1085" s="290" t="s">
        <v>4849</v>
      </c>
    </row>
    <row r="1086" spans="1:4">
      <c r="A1086" s="290" t="s">
        <v>4937</v>
      </c>
      <c r="B1086" s="3">
        <v>3373</v>
      </c>
      <c r="C1086" s="300"/>
      <c r="D1086" s="290" t="s">
        <v>4849</v>
      </c>
    </row>
    <row r="1087" spans="1:4">
      <c r="A1087" s="290" t="s">
        <v>4939</v>
      </c>
      <c r="B1087" s="3">
        <v>1607</v>
      </c>
      <c r="C1087" s="300"/>
      <c r="D1087" s="290" t="s">
        <v>4849</v>
      </c>
    </row>
    <row r="1088" spans="1:4">
      <c r="A1088" s="290" t="s">
        <v>4940</v>
      </c>
      <c r="B1088" s="3">
        <v>2942</v>
      </c>
      <c r="C1088" s="300"/>
      <c r="D1088" s="290" t="s">
        <v>4849</v>
      </c>
    </row>
    <row r="1089" spans="1:4">
      <c r="A1089" s="290" t="s">
        <v>4941</v>
      </c>
      <c r="B1089" s="3">
        <v>3206</v>
      </c>
      <c r="C1089" s="300"/>
      <c r="D1089" s="290" t="s">
        <v>4849</v>
      </c>
    </row>
    <row r="1090" spans="1:4">
      <c r="A1090" s="290" t="s">
        <v>4942</v>
      </c>
      <c r="B1090" s="3">
        <v>3036</v>
      </c>
      <c r="C1090" s="300"/>
      <c r="D1090" s="290" t="s">
        <v>4849</v>
      </c>
    </row>
    <row r="1091" spans="1:4">
      <c r="A1091" s="290" t="s">
        <v>4946</v>
      </c>
      <c r="B1091" s="3">
        <v>1731</v>
      </c>
      <c r="C1091" s="300"/>
      <c r="D1091" s="290" t="s">
        <v>4849</v>
      </c>
    </row>
    <row r="1092" spans="1:4">
      <c r="A1092" s="290" t="s">
        <v>4947</v>
      </c>
      <c r="B1092" s="4">
        <v>1493</v>
      </c>
      <c r="C1092" s="300"/>
      <c r="D1092" s="290" t="s">
        <v>4849</v>
      </c>
    </row>
    <row r="1093" spans="1:4">
      <c r="A1093" s="290" t="s">
        <v>4948</v>
      </c>
      <c r="B1093" s="4">
        <v>1667</v>
      </c>
      <c r="C1093" s="300"/>
      <c r="D1093" s="290" t="s">
        <v>4849</v>
      </c>
    </row>
    <row r="1094" spans="1:4">
      <c r="A1094" s="290" t="s">
        <v>4949</v>
      </c>
      <c r="B1094" s="4">
        <v>3238</v>
      </c>
      <c r="C1094" s="300"/>
      <c r="D1094" s="290" t="s">
        <v>4849</v>
      </c>
    </row>
    <row r="1095" spans="1:4">
      <c r="A1095" s="290" t="s">
        <v>4950</v>
      </c>
      <c r="B1095" s="4">
        <v>1557</v>
      </c>
      <c r="C1095" s="300"/>
      <c r="D1095" s="290" t="s">
        <v>4849</v>
      </c>
    </row>
    <row r="1096" spans="1:4">
      <c r="A1096" s="300" t="s">
        <v>4951</v>
      </c>
      <c r="B1096" s="4">
        <v>1855</v>
      </c>
      <c r="C1096" s="300"/>
      <c r="D1096" s="290" t="s">
        <v>4849</v>
      </c>
    </row>
    <row r="1097" spans="1:4">
      <c r="A1097" s="290" t="s">
        <v>4952</v>
      </c>
      <c r="B1097" s="4">
        <v>1816</v>
      </c>
      <c r="C1097" s="300"/>
      <c r="D1097" s="290" t="s">
        <v>4849</v>
      </c>
    </row>
    <row r="1098" spans="1:4">
      <c r="A1098" s="290" t="s">
        <v>4953</v>
      </c>
      <c r="B1098" s="4">
        <v>1591</v>
      </c>
      <c r="C1098" s="300"/>
      <c r="D1098" s="290" t="s">
        <v>4849</v>
      </c>
    </row>
    <row r="1099" spans="1:4">
      <c r="A1099" s="290" t="s">
        <v>4954</v>
      </c>
      <c r="B1099" s="4">
        <v>1534</v>
      </c>
      <c r="C1099" s="300"/>
      <c r="D1099" s="290" t="s">
        <v>4849</v>
      </c>
    </row>
    <row r="1100" spans="1:4">
      <c r="A1100" s="290" t="s">
        <v>4955</v>
      </c>
      <c r="B1100" s="4">
        <v>4388</v>
      </c>
      <c r="C1100" s="300"/>
      <c r="D1100" s="290" t="s">
        <v>4849</v>
      </c>
    </row>
    <row r="1101" spans="1:4">
      <c r="A1101" s="290" t="s">
        <v>4956</v>
      </c>
      <c r="B1101" s="4">
        <v>2817</v>
      </c>
      <c r="C1101" s="300"/>
      <c r="D1101" s="290" t="s">
        <v>4849</v>
      </c>
    </row>
    <row r="1102" spans="1:4">
      <c r="A1102" s="290" t="s">
        <v>4957</v>
      </c>
      <c r="B1102" s="4">
        <v>1485</v>
      </c>
      <c r="C1102" s="300"/>
      <c r="D1102" s="290" t="s">
        <v>4849</v>
      </c>
    </row>
    <row r="1103" spans="1:4">
      <c r="A1103" s="290" t="s">
        <v>4958</v>
      </c>
      <c r="B1103" s="4">
        <v>1760</v>
      </c>
      <c r="C1103" s="300"/>
      <c r="D1103" s="290" t="s">
        <v>4849</v>
      </c>
    </row>
    <row r="1104" spans="1:4">
      <c r="A1104" s="300"/>
      <c r="B1104" s="302"/>
      <c r="C1104" s="300"/>
      <c r="D1104" s="300"/>
    </row>
    <row r="1105" spans="1:4">
      <c r="A1105" s="290" t="s">
        <v>5153</v>
      </c>
      <c r="B1105" s="301">
        <f>SUM(B1077:B1080)</f>
        <v>17622</v>
      </c>
      <c r="C1105" s="300"/>
      <c r="D1105" s="320">
        <f>B1105/B1076</f>
        <v>0.23994117887341204</v>
      </c>
    </row>
    <row r="1106" spans="1:4">
      <c r="A1106" s="290" t="s">
        <v>4849</v>
      </c>
      <c r="B1106" s="301">
        <f>SUM(B1081:B1103)</f>
        <v>55821</v>
      </c>
      <c r="C1106" s="300"/>
      <c r="D1106" s="320">
        <f>B1106/B1076</f>
        <v>0.76005882112658796</v>
      </c>
    </row>
    <row r="1109" spans="1:4">
      <c r="A1109" s="318" t="s">
        <v>4850</v>
      </c>
      <c r="B1109" s="327">
        <f>SUM(B1110:B1129)</f>
        <v>71501</v>
      </c>
      <c r="C1109" s="300"/>
      <c r="D1109" s="300"/>
    </row>
    <row r="1110" spans="1:4">
      <c r="A1110" s="290" t="s">
        <v>4879</v>
      </c>
      <c r="B1110" s="3">
        <v>3119</v>
      </c>
      <c r="C1110" s="300"/>
      <c r="D1110" s="290" t="s">
        <v>4846</v>
      </c>
    </row>
    <row r="1111" spans="1:4">
      <c r="A1111" s="290" t="s">
        <v>4880</v>
      </c>
      <c r="B1111" s="3">
        <v>3212</v>
      </c>
      <c r="C1111" s="300"/>
      <c r="D1111" s="290" t="s">
        <v>4846</v>
      </c>
    </row>
    <row r="1112" spans="1:4">
      <c r="A1112" s="290" t="s">
        <v>4877</v>
      </c>
      <c r="B1112" s="321">
        <v>2940</v>
      </c>
      <c r="C1112" s="300"/>
      <c r="D1112" s="290" t="s">
        <v>4850</v>
      </c>
    </row>
    <row r="1113" spans="1:4">
      <c r="A1113" s="290" t="s">
        <v>4878</v>
      </c>
      <c r="B1113" s="4">
        <v>3463</v>
      </c>
      <c r="C1113" s="300"/>
      <c r="D1113" s="290" t="s">
        <v>4850</v>
      </c>
    </row>
    <row r="1114" spans="1:4">
      <c r="A1114" s="290" t="s">
        <v>4888</v>
      </c>
      <c r="B1114" s="4">
        <v>3581</v>
      </c>
      <c r="C1114" s="300"/>
      <c r="D1114" s="290" t="s">
        <v>4850</v>
      </c>
    </row>
    <row r="1115" spans="1:4">
      <c r="A1115" s="290" t="s">
        <v>4889</v>
      </c>
      <c r="B1115" s="4">
        <v>5306</v>
      </c>
      <c r="C1115" s="300"/>
      <c r="D1115" s="290" t="s">
        <v>4850</v>
      </c>
    </row>
    <row r="1116" spans="1:4">
      <c r="A1116" s="290" t="s">
        <v>4890</v>
      </c>
      <c r="B1116" s="4">
        <v>4834</v>
      </c>
      <c r="C1116" s="300"/>
      <c r="D1116" s="290" t="s">
        <v>4850</v>
      </c>
    </row>
    <row r="1117" spans="1:4">
      <c r="A1117" s="290" t="s">
        <v>4891</v>
      </c>
      <c r="B1117" s="4">
        <v>3100</v>
      </c>
      <c r="C1117" s="300"/>
      <c r="D1117" s="290" t="s">
        <v>4850</v>
      </c>
    </row>
    <row r="1118" spans="1:4">
      <c r="A1118" s="290" t="s">
        <v>4892</v>
      </c>
      <c r="B1118" s="4">
        <v>4739</v>
      </c>
      <c r="C1118" s="300"/>
      <c r="D1118" s="290" t="s">
        <v>4850</v>
      </c>
    </row>
    <row r="1119" spans="1:4">
      <c r="A1119" s="290" t="s">
        <v>4960</v>
      </c>
      <c r="B1119" s="3">
        <v>2977</v>
      </c>
      <c r="C1119" s="300"/>
      <c r="D1119" s="290" t="s">
        <v>4850</v>
      </c>
    </row>
    <row r="1120" spans="1:4">
      <c r="A1120" s="290" t="s">
        <v>4961</v>
      </c>
      <c r="B1120" s="3">
        <v>4423</v>
      </c>
      <c r="C1120" s="300"/>
      <c r="D1120" s="290" t="s">
        <v>4850</v>
      </c>
    </row>
    <row r="1121" spans="1:4">
      <c r="A1121" s="290" t="s">
        <v>4964</v>
      </c>
      <c r="B1121" s="3">
        <v>1503</v>
      </c>
      <c r="C1121" s="300"/>
      <c r="D1121" s="290" t="s">
        <v>4850</v>
      </c>
    </row>
    <row r="1122" spans="1:4">
      <c r="A1122" s="290" t="s">
        <v>4502</v>
      </c>
      <c r="B1122" s="3">
        <v>2954</v>
      </c>
      <c r="C1122" s="300"/>
      <c r="D1122" s="290" t="s">
        <v>4850</v>
      </c>
    </row>
    <row r="1123" spans="1:4">
      <c r="A1123" s="290" t="s">
        <v>4966</v>
      </c>
      <c r="B1123" s="3">
        <v>4371</v>
      </c>
      <c r="C1123" s="300"/>
      <c r="D1123" s="290" t="s">
        <v>4850</v>
      </c>
    </row>
    <row r="1124" spans="1:4">
      <c r="A1124" s="290" t="s">
        <v>4967</v>
      </c>
      <c r="B1124" s="3">
        <v>1111</v>
      </c>
      <c r="C1124" s="300"/>
      <c r="D1124" s="290" t="s">
        <v>4850</v>
      </c>
    </row>
    <row r="1125" spans="1:4">
      <c r="A1125" s="290" t="s">
        <v>4968</v>
      </c>
      <c r="B1125" s="3">
        <v>4257</v>
      </c>
      <c r="C1125" s="300"/>
      <c r="D1125" s="290" t="s">
        <v>4850</v>
      </c>
    </row>
    <row r="1126" spans="1:4">
      <c r="A1126" s="290" t="s">
        <v>4969</v>
      </c>
      <c r="B1126" s="3">
        <v>4898</v>
      </c>
      <c r="C1126" s="300"/>
      <c r="D1126" s="290" t="s">
        <v>4850</v>
      </c>
    </row>
    <row r="1127" spans="1:4">
      <c r="A1127" s="290" t="s">
        <v>4970</v>
      </c>
      <c r="B1127" s="3">
        <v>4397</v>
      </c>
      <c r="C1127" s="300"/>
      <c r="D1127" s="290" t="s">
        <v>4850</v>
      </c>
    </row>
    <row r="1128" spans="1:4">
      <c r="A1128" s="290" t="s">
        <v>4971</v>
      </c>
      <c r="B1128" s="3">
        <v>2858</v>
      </c>
      <c r="C1128" s="300"/>
      <c r="D1128" s="290" t="s">
        <v>4850</v>
      </c>
    </row>
    <row r="1129" spans="1:4">
      <c r="A1129" s="290" t="s">
        <v>2099</v>
      </c>
      <c r="B1129" s="4">
        <v>3458</v>
      </c>
      <c r="C1129" s="300"/>
      <c r="D1129" s="290" t="s">
        <v>4850</v>
      </c>
    </row>
    <row r="1130" spans="1:4">
      <c r="A1130" s="300"/>
      <c r="B1130" s="300"/>
      <c r="C1130" s="300"/>
      <c r="D1130" s="300"/>
    </row>
    <row r="1131" spans="1:4">
      <c r="A1131" s="290" t="s">
        <v>4846</v>
      </c>
      <c r="B1131" s="302">
        <f>SUM(B1110:B1111)</f>
        <v>6331</v>
      </c>
      <c r="C1131" s="300"/>
      <c r="D1131" s="320">
        <f>B1131/B1109</f>
        <v>8.8544216164808884E-2</v>
      </c>
    </row>
    <row r="1132" spans="1:4">
      <c r="A1132" s="290" t="s">
        <v>4850</v>
      </c>
      <c r="B1132" s="301">
        <f>SUM(B1112:B1129)</f>
        <v>65170</v>
      </c>
      <c r="C1132" s="300"/>
      <c r="D1132" s="320">
        <f>B1132/B1109</f>
        <v>0.9114557838351911</v>
      </c>
    </row>
    <row r="1135" spans="1:4">
      <c r="A1135" s="311" t="s">
        <v>5166</v>
      </c>
      <c r="B1135" s="312">
        <f>SUM(B1136:B1154)</f>
        <v>75094</v>
      </c>
      <c r="C1135" s="291"/>
      <c r="D1135" s="291"/>
    </row>
    <row r="1136" spans="1:4">
      <c r="A1136" s="303" t="s">
        <v>5130</v>
      </c>
      <c r="B1136" s="3">
        <v>1480</v>
      </c>
      <c r="C1136" s="291"/>
      <c r="D1136" s="303" t="s">
        <v>4976</v>
      </c>
    </row>
    <row r="1137" spans="1:4">
      <c r="A1137" s="303" t="s">
        <v>4986</v>
      </c>
      <c r="B1137" s="3">
        <v>9537</v>
      </c>
      <c r="C1137" s="291"/>
      <c r="D1137" s="303" t="s">
        <v>5158</v>
      </c>
    </row>
    <row r="1138" spans="1:4">
      <c r="A1138" s="303" t="s">
        <v>4987</v>
      </c>
      <c r="B1138" s="3">
        <v>10154</v>
      </c>
      <c r="C1138" s="291"/>
      <c r="D1138" s="303" t="s">
        <v>5158</v>
      </c>
    </row>
    <row r="1139" spans="1:4">
      <c r="A1139" s="303" t="s">
        <v>806</v>
      </c>
      <c r="B1139" s="3">
        <v>4091</v>
      </c>
      <c r="C1139" s="291"/>
      <c r="D1139" s="303" t="s">
        <v>5155</v>
      </c>
    </row>
    <row r="1140" spans="1:4">
      <c r="A1140" s="303" t="s">
        <v>5126</v>
      </c>
      <c r="B1140" s="3">
        <v>3844</v>
      </c>
      <c r="C1140" s="291"/>
      <c r="D1140" s="303" t="s">
        <v>5155</v>
      </c>
    </row>
    <row r="1141" spans="1:4">
      <c r="A1141" s="303" t="s">
        <v>5127</v>
      </c>
      <c r="B1141" s="3">
        <v>5397</v>
      </c>
      <c r="C1141" s="291"/>
      <c r="D1141" s="303" t="s">
        <v>5155</v>
      </c>
    </row>
    <row r="1142" spans="1:4">
      <c r="A1142" s="303" t="s">
        <v>5129</v>
      </c>
      <c r="B1142" s="3">
        <v>2048</v>
      </c>
      <c r="C1142" s="291"/>
      <c r="D1142" s="303" t="s">
        <v>5155</v>
      </c>
    </row>
    <row r="1143" spans="1:4">
      <c r="A1143" s="303" t="s">
        <v>5130</v>
      </c>
      <c r="B1143" s="3">
        <v>775</v>
      </c>
      <c r="C1143" s="291"/>
      <c r="D1143" s="303" t="s">
        <v>5155</v>
      </c>
    </row>
    <row r="1144" spans="1:4">
      <c r="A1144" s="303" t="s">
        <v>5131</v>
      </c>
      <c r="B1144" s="3">
        <v>2973</v>
      </c>
      <c r="C1144" s="291"/>
      <c r="D1144" s="303" t="s">
        <v>5155</v>
      </c>
    </row>
    <row r="1145" spans="1:4">
      <c r="A1145" s="303" t="s">
        <v>5132</v>
      </c>
      <c r="B1145" s="3">
        <v>1871</v>
      </c>
      <c r="C1145" s="291"/>
      <c r="D1145" s="303" t="s">
        <v>5155</v>
      </c>
    </row>
    <row r="1146" spans="1:4">
      <c r="A1146" s="303" t="s">
        <v>5133</v>
      </c>
      <c r="B1146" s="3">
        <v>1859</v>
      </c>
      <c r="C1146" s="291"/>
      <c r="D1146" s="303" t="s">
        <v>5155</v>
      </c>
    </row>
    <row r="1147" spans="1:4">
      <c r="A1147" s="303" t="s">
        <v>5136</v>
      </c>
      <c r="B1147" s="4">
        <v>3712</v>
      </c>
      <c r="C1147" s="291"/>
      <c r="D1147" s="303" t="s">
        <v>5155</v>
      </c>
    </row>
    <row r="1148" spans="1:4">
      <c r="A1148" s="303" t="s">
        <v>5138</v>
      </c>
      <c r="B1148" s="4">
        <v>3862</v>
      </c>
      <c r="C1148" s="291"/>
      <c r="D1148" s="303" t="s">
        <v>5155</v>
      </c>
    </row>
    <row r="1149" spans="1:4">
      <c r="A1149" s="303" t="s">
        <v>5139</v>
      </c>
      <c r="B1149" s="4">
        <v>3400</v>
      </c>
      <c r="C1149" s="291"/>
      <c r="D1149" s="303" t="s">
        <v>5155</v>
      </c>
    </row>
    <row r="1150" spans="1:4">
      <c r="A1150" s="303" t="s">
        <v>5140</v>
      </c>
      <c r="B1150" s="4">
        <v>2186</v>
      </c>
      <c r="C1150" s="291"/>
      <c r="D1150" s="303" t="s">
        <v>5155</v>
      </c>
    </row>
    <row r="1151" spans="1:4">
      <c r="A1151" s="303" t="s">
        <v>5141</v>
      </c>
      <c r="B1151" s="4">
        <v>6464</v>
      </c>
      <c r="C1151" s="291"/>
      <c r="D1151" s="303" t="s">
        <v>5155</v>
      </c>
    </row>
    <row r="1152" spans="1:4">
      <c r="A1152" s="303" t="s">
        <v>5142</v>
      </c>
      <c r="B1152" s="4">
        <v>5540</v>
      </c>
      <c r="C1152" s="291"/>
      <c r="D1152" s="303" t="s">
        <v>5155</v>
      </c>
    </row>
    <row r="1153" spans="1:4">
      <c r="A1153" s="303" t="s">
        <v>5145</v>
      </c>
      <c r="B1153" s="4">
        <v>1963</v>
      </c>
      <c r="C1153" s="291"/>
      <c r="D1153" s="303" t="s">
        <v>5155</v>
      </c>
    </row>
    <row r="1154" spans="1:4">
      <c r="A1154" s="303" t="s">
        <v>5146</v>
      </c>
      <c r="B1154" s="4">
        <v>3938</v>
      </c>
      <c r="C1154" s="291"/>
      <c r="D1154" s="303" t="s">
        <v>5155</v>
      </c>
    </row>
    <row r="1155" spans="1:4">
      <c r="A1155" s="291"/>
      <c r="B1155" s="305"/>
      <c r="C1155" s="291"/>
      <c r="D1155" s="291"/>
    </row>
    <row r="1156" spans="1:4">
      <c r="A1156" s="303" t="s">
        <v>4976</v>
      </c>
      <c r="B1156" s="305">
        <f>B1136</f>
        <v>1480</v>
      </c>
      <c r="C1156" s="291"/>
      <c r="D1156" s="313">
        <f>B1156/B1135</f>
        <v>1.9708631848083736E-2</v>
      </c>
    </row>
    <row r="1157" spans="1:4">
      <c r="A1157" s="303" t="s">
        <v>5158</v>
      </c>
      <c r="B1157" s="283">
        <f>SUM(B1137:B1138)</f>
        <v>19691</v>
      </c>
      <c r="C1157" s="304"/>
      <c r="D1157" s="313">
        <f>B1157/B1135</f>
        <v>0.26221802008149786</v>
      </c>
    </row>
    <row r="1158" spans="1:4">
      <c r="A1158" s="303" t="s">
        <v>5155</v>
      </c>
      <c r="B1158" s="304">
        <f>SUM(B1139:B1154)</f>
        <v>53923</v>
      </c>
      <c r="D1158" s="313">
        <f>B1158/B1135</f>
        <v>0.71807334807041845</v>
      </c>
    </row>
  </sheetData>
  <printOptions gridLinesSet="0"/>
  <pageMargins left="0.78740157480314965" right="0" top="0.51181102362204722" bottom="0.51181102362204722" header="0.51181102362204722" footer="0.51181102362204722"/>
  <pageSetup paperSize="9" scale="68" orientation="portrait" horizontalDpi="300" verticalDpi="300"/>
  <headerFooter alignWithMargins="0">
    <oddFooter>&amp;C&amp;"Times New Roman,Regular"&amp;8&amp;P of &amp;N</oddFooter>
  </headerFooter>
  <ignoredErrors>
    <ignoredError sqref="B23:B25 B47:B48 B377:B378 B392:B393 B136:B137 B363:B364 B236:B237 B322:B325 B474 B595:B596 B747:B748 B789 B818:B819 B843 B845 B896 B939 B997:B999 B1072 B1131 B1157" formulaRange="1"/>
    <ignoredError sqref="B367 B106 B241 B261:B262 B397 B501 B531 B1002 B1019 B103 B79 B140 D168:D169 B172 D192:D193 B265 B292 B295 B420 B443 B446 B478 B534 C554:D555 B558 B567 B570 B580 B600 B624 B647 B677:B678 B681 B719 B722 B752 B793 B822 B849 B867 B196 B213 D213:D216 B881 B900 B943 B973 B1023 B1045 D1045 B1048 B1076 B1135" unlockedFormula="1"/>
    <ignoredError sqref="B416:B417 B1020 B168:B169 B192:B193 B214 B215:B216 B238 B475 B497:B498 B554:B555 B597 B620:B621 B643:B644 B749 B790 B844 B846 B863:B864 B876:B877 B897 B940 B968:B970 B1073 B1105:B1106 B1132 B1158" formulaRange="1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G1430"/>
  <sheetViews>
    <sheetView showGridLines="0" tabSelected="1" topLeftCell="A1222" workbookViewId="0">
      <selection activeCell="D1250" sqref="D1250"/>
    </sheetView>
  </sheetViews>
  <sheetFormatPr baseColWidth="10" defaultColWidth="12.6640625" defaultRowHeight="14" x14ac:dyDescent="0"/>
  <cols>
    <col min="1" max="1" width="47.1640625" style="7" bestFit="1" customWidth="1"/>
    <col min="2" max="2" width="10" style="7" customWidth="1"/>
    <col min="3" max="3" width="2.33203125" style="7" customWidth="1"/>
    <col min="4" max="4" width="35.33203125" style="7" customWidth="1"/>
    <col min="5" max="16384" width="12.6640625" style="7"/>
  </cols>
  <sheetData>
    <row r="1" spans="1:4">
      <c r="A1" s="389" t="s">
        <v>7550</v>
      </c>
      <c r="B1" s="388">
        <f>SUM(B2:B11)</f>
        <v>74410</v>
      </c>
    </row>
    <row r="2" spans="1:4">
      <c r="A2" s="369" t="s">
        <v>5920</v>
      </c>
      <c r="B2" s="3">
        <v>9061</v>
      </c>
      <c r="C2" s="370"/>
      <c r="D2" s="369" t="s">
        <v>5871</v>
      </c>
    </row>
    <row r="3" spans="1:4">
      <c r="A3" s="369" t="s">
        <v>5921</v>
      </c>
      <c r="B3" s="3">
        <v>9134</v>
      </c>
      <c r="C3" s="370"/>
      <c r="D3" s="369" t="s">
        <v>5871</v>
      </c>
    </row>
    <row r="4" spans="1:4">
      <c r="A4" s="369" t="s">
        <v>5922</v>
      </c>
      <c r="B4" s="3">
        <v>8430</v>
      </c>
      <c r="C4" s="370"/>
      <c r="D4" s="369" t="s">
        <v>5871</v>
      </c>
    </row>
    <row r="5" spans="1:4">
      <c r="A5" s="369" t="s">
        <v>5923</v>
      </c>
      <c r="B5" s="3">
        <v>6035</v>
      </c>
      <c r="C5" s="370"/>
      <c r="D5" s="369" t="s">
        <v>5871</v>
      </c>
    </row>
    <row r="6" spans="1:4">
      <c r="A6" s="369" t="s">
        <v>5924</v>
      </c>
      <c r="B6" s="3">
        <v>9123</v>
      </c>
      <c r="C6" s="370"/>
      <c r="D6" s="369" t="s">
        <v>5871</v>
      </c>
    </row>
    <row r="7" spans="1:4">
      <c r="A7" s="369" t="s">
        <v>1174</v>
      </c>
      <c r="B7" s="3">
        <v>5730</v>
      </c>
      <c r="C7" s="370"/>
      <c r="D7" s="369" t="s">
        <v>5871</v>
      </c>
    </row>
    <row r="8" spans="1:4">
      <c r="A8" s="369" t="s">
        <v>5999</v>
      </c>
      <c r="B8" s="4">
        <v>4472</v>
      </c>
      <c r="C8" s="370"/>
      <c r="D8" s="369" t="s">
        <v>5880</v>
      </c>
    </row>
    <row r="9" spans="1:4">
      <c r="A9" s="369" t="s">
        <v>5932</v>
      </c>
      <c r="B9" s="3">
        <v>6160</v>
      </c>
      <c r="C9" s="370"/>
      <c r="D9" s="369" t="s">
        <v>5881</v>
      </c>
    </row>
    <row r="10" spans="1:4">
      <c r="A10" s="369" t="s">
        <v>5933</v>
      </c>
      <c r="B10" s="3">
        <v>9487</v>
      </c>
      <c r="C10" s="370"/>
      <c r="D10" s="369" t="s">
        <v>5881</v>
      </c>
    </row>
    <row r="11" spans="1:4">
      <c r="A11" s="369" t="s">
        <v>5934</v>
      </c>
      <c r="B11" s="3">
        <v>6778</v>
      </c>
      <c r="C11" s="370"/>
      <c r="D11" s="369" t="s">
        <v>5881</v>
      </c>
    </row>
    <row r="13" spans="1:4">
      <c r="A13" s="369" t="s">
        <v>5871</v>
      </c>
      <c r="B13" s="363">
        <f>SUM(B2:B7)</f>
        <v>47513</v>
      </c>
      <c r="D13" s="387">
        <f>B13/B1</f>
        <v>0.63852976750436774</v>
      </c>
    </row>
    <row r="14" spans="1:4">
      <c r="A14" s="369" t="s">
        <v>5880</v>
      </c>
      <c r="B14" s="363">
        <f>B8</f>
        <v>4472</v>
      </c>
      <c r="D14" s="387">
        <f>B14/B1</f>
        <v>6.0099448998790488E-2</v>
      </c>
    </row>
    <row r="15" spans="1:4">
      <c r="A15" s="369" t="s">
        <v>5881</v>
      </c>
      <c r="B15" s="363">
        <f>SUM(B9:B11)</f>
        <v>22425</v>
      </c>
      <c r="D15" s="387">
        <f>B15/B1</f>
        <v>0.30137078349684182</v>
      </c>
    </row>
    <row r="18" spans="1:4">
      <c r="A18" s="385" t="s">
        <v>5665</v>
      </c>
      <c r="B18" s="386">
        <f>SUM(B19:B35)</f>
        <v>73269</v>
      </c>
    </row>
    <row r="19" spans="1:4">
      <c r="A19" s="8" t="s">
        <v>4960</v>
      </c>
      <c r="B19" s="3">
        <v>6348</v>
      </c>
      <c r="D19" s="8" t="s">
        <v>5665</v>
      </c>
    </row>
    <row r="20" spans="1:4">
      <c r="A20" s="8" t="s">
        <v>697</v>
      </c>
      <c r="B20" s="3">
        <v>5000</v>
      </c>
      <c r="D20" s="8" t="s">
        <v>5665</v>
      </c>
    </row>
    <row r="21" spans="1:4">
      <c r="A21" s="8" t="s">
        <v>5672</v>
      </c>
      <c r="B21" s="3">
        <v>5652</v>
      </c>
      <c r="D21" s="8" t="s">
        <v>5665</v>
      </c>
    </row>
    <row r="22" spans="1:4">
      <c r="A22" s="8" t="s">
        <v>5674</v>
      </c>
      <c r="B22" s="3">
        <v>4908</v>
      </c>
      <c r="D22" s="8" t="s">
        <v>5665</v>
      </c>
    </row>
    <row r="23" spans="1:4">
      <c r="A23" s="8" t="s">
        <v>5676</v>
      </c>
      <c r="B23" s="3">
        <v>61</v>
      </c>
      <c r="D23" s="8" t="s">
        <v>5665</v>
      </c>
    </row>
    <row r="24" spans="1:4">
      <c r="A24" s="8" t="s">
        <v>5677</v>
      </c>
      <c r="B24" s="3">
        <v>5344</v>
      </c>
      <c r="D24" s="8" t="s">
        <v>5665</v>
      </c>
    </row>
    <row r="25" spans="1:4">
      <c r="A25" s="8" t="s">
        <v>5679</v>
      </c>
      <c r="B25" s="3">
        <v>5233</v>
      </c>
      <c r="D25" s="8" t="s">
        <v>5665</v>
      </c>
    </row>
    <row r="26" spans="1:4">
      <c r="A26" s="8" t="s">
        <v>5681</v>
      </c>
      <c r="B26" s="3">
        <v>5095</v>
      </c>
      <c r="D26" s="8" t="s">
        <v>5665</v>
      </c>
    </row>
    <row r="27" spans="1:4">
      <c r="A27" s="8" t="s">
        <v>5682</v>
      </c>
      <c r="B27" s="3">
        <v>2832</v>
      </c>
      <c r="D27" s="8" t="s">
        <v>5665</v>
      </c>
    </row>
    <row r="28" spans="1:4">
      <c r="A28" s="8" t="s">
        <v>5684</v>
      </c>
      <c r="B28" s="3">
        <v>3096</v>
      </c>
      <c r="D28" s="8" t="s">
        <v>5665</v>
      </c>
    </row>
    <row r="29" spans="1:4">
      <c r="A29" s="8" t="s">
        <v>5685</v>
      </c>
      <c r="B29" s="3">
        <v>3610</v>
      </c>
      <c r="D29" s="8" t="s">
        <v>5665</v>
      </c>
    </row>
    <row r="30" spans="1:4">
      <c r="A30" s="8" t="s">
        <v>5686</v>
      </c>
      <c r="B30" s="3">
        <v>5850</v>
      </c>
      <c r="D30" s="8" t="s">
        <v>5665</v>
      </c>
    </row>
    <row r="31" spans="1:4">
      <c r="A31" s="8" t="s">
        <v>5687</v>
      </c>
      <c r="B31" s="364">
        <v>5443</v>
      </c>
      <c r="D31" s="8" t="s">
        <v>5665</v>
      </c>
    </row>
    <row r="32" spans="1:4">
      <c r="A32" s="8" t="s">
        <v>5688</v>
      </c>
      <c r="B32" s="364">
        <v>5868</v>
      </c>
      <c r="D32" s="8" t="s">
        <v>5665</v>
      </c>
    </row>
    <row r="33" spans="1:7">
      <c r="A33" s="8" t="s">
        <v>1945</v>
      </c>
      <c r="B33" s="364">
        <v>5076</v>
      </c>
      <c r="D33" s="8" t="s">
        <v>5665</v>
      </c>
    </row>
    <row r="34" spans="1:7">
      <c r="A34" s="8" t="s">
        <v>5676</v>
      </c>
      <c r="B34" s="364">
        <v>3070</v>
      </c>
      <c r="D34" s="8" t="s">
        <v>5668</v>
      </c>
    </row>
    <row r="35" spans="1:7">
      <c r="A35" s="8" t="s">
        <v>5677</v>
      </c>
      <c r="B35" s="364">
        <v>783</v>
      </c>
      <c r="D35" s="8" t="s">
        <v>5669</v>
      </c>
    </row>
    <row r="37" spans="1:7">
      <c r="A37" s="8" t="s">
        <v>5665</v>
      </c>
      <c r="B37" s="363">
        <f>SUM(B19:B33)</f>
        <v>69416</v>
      </c>
      <c r="D37" s="387">
        <f>B37/B18</f>
        <v>0.94741295773110046</v>
      </c>
      <c r="E37" s="1"/>
      <c r="G37" s="1"/>
    </row>
    <row r="38" spans="1:7">
      <c r="A38" s="8" t="s">
        <v>5668</v>
      </c>
      <c r="B38" s="363">
        <f>B34</f>
        <v>3070</v>
      </c>
      <c r="D38" s="387">
        <f>B38/B18</f>
        <v>4.1900394436937861E-2</v>
      </c>
      <c r="E38" s="1"/>
      <c r="G38" s="1"/>
    </row>
    <row r="39" spans="1:7">
      <c r="A39" s="8" t="s">
        <v>5669</v>
      </c>
      <c r="B39" s="363">
        <f>B35</f>
        <v>783</v>
      </c>
      <c r="D39" s="387">
        <f>B39/B18</f>
        <v>1.0686647831961675E-2</v>
      </c>
      <c r="E39" s="1"/>
      <c r="G39" s="1"/>
    </row>
    <row r="40" spans="1:7">
      <c r="E40" s="1"/>
      <c r="G40" s="1"/>
    </row>
    <row r="41" spans="1:7">
      <c r="E41" s="1"/>
      <c r="G41" s="1"/>
    </row>
    <row r="42" spans="1:7">
      <c r="A42" s="389" t="s">
        <v>5872</v>
      </c>
      <c r="B42" s="390">
        <f>SUM(B43:B62)</f>
        <v>75132</v>
      </c>
      <c r="C42" s="370"/>
      <c r="D42" s="370"/>
      <c r="E42" s="1"/>
      <c r="G42" s="1"/>
    </row>
    <row r="43" spans="1:7">
      <c r="A43" s="369" t="s">
        <v>5935</v>
      </c>
      <c r="B43" s="3">
        <v>7232</v>
      </c>
      <c r="C43" s="370"/>
      <c r="D43" s="369" t="s">
        <v>5872</v>
      </c>
      <c r="E43" s="1"/>
      <c r="G43" s="1"/>
    </row>
    <row r="44" spans="1:7">
      <c r="A44" s="369" t="s">
        <v>5936</v>
      </c>
      <c r="B44" s="3">
        <v>4018</v>
      </c>
      <c r="C44" s="370"/>
      <c r="D44" s="369" t="s">
        <v>5872</v>
      </c>
      <c r="E44" s="1"/>
      <c r="G44" s="1"/>
    </row>
    <row r="45" spans="1:7">
      <c r="A45" s="369" t="s">
        <v>5937</v>
      </c>
      <c r="B45" s="3">
        <v>4230</v>
      </c>
      <c r="C45" s="370"/>
      <c r="D45" s="369" t="s">
        <v>5872</v>
      </c>
      <c r="E45" s="1"/>
      <c r="G45" s="1"/>
    </row>
    <row r="46" spans="1:7">
      <c r="A46" s="369" t="s">
        <v>5938</v>
      </c>
      <c r="B46" s="3">
        <v>5905</v>
      </c>
      <c r="C46" s="370"/>
      <c r="D46" s="369" t="s">
        <v>5872</v>
      </c>
      <c r="E46" s="1"/>
      <c r="G46" s="1"/>
    </row>
    <row r="47" spans="1:7">
      <c r="A47" s="369" t="s">
        <v>5939</v>
      </c>
      <c r="B47" s="3">
        <v>4347</v>
      </c>
      <c r="C47" s="370"/>
      <c r="D47" s="369" t="s">
        <v>5872</v>
      </c>
      <c r="E47" s="1"/>
      <c r="G47" s="1"/>
    </row>
    <row r="48" spans="1:7">
      <c r="A48" s="369" t="s">
        <v>5940</v>
      </c>
      <c r="B48" s="3">
        <v>4643</v>
      </c>
      <c r="C48" s="370"/>
      <c r="D48" s="369" t="s">
        <v>5872</v>
      </c>
      <c r="E48" s="1"/>
      <c r="G48" s="1"/>
    </row>
    <row r="49" spans="1:7">
      <c r="A49" s="369" t="s">
        <v>5942</v>
      </c>
      <c r="B49" s="3">
        <v>523</v>
      </c>
      <c r="C49" s="370"/>
      <c r="D49" s="369" t="s">
        <v>5872</v>
      </c>
      <c r="E49" s="1"/>
      <c r="G49" s="1"/>
    </row>
    <row r="50" spans="1:7">
      <c r="A50" s="369" t="s">
        <v>5943</v>
      </c>
      <c r="B50" s="3">
        <v>2211</v>
      </c>
      <c r="C50" s="370"/>
      <c r="D50" s="369" t="s">
        <v>5872</v>
      </c>
      <c r="E50" s="1"/>
      <c r="G50" s="1"/>
    </row>
    <row r="51" spans="1:7">
      <c r="A51" s="369" t="s">
        <v>5944</v>
      </c>
      <c r="B51" s="3">
        <v>5314</v>
      </c>
      <c r="C51" s="370"/>
      <c r="D51" s="369" t="s">
        <v>5872</v>
      </c>
      <c r="E51" s="1"/>
      <c r="G51" s="1"/>
    </row>
    <row r="52" spans="1:7">
      <c r="A52" s="369" t="s">
        <v>5945</v>
      </c>
      <c r="B52" s="3">
        <v>4216</v>
      </c>
      <c r="C52" s="370"/>
      <c r="D52" s="369" t="s">
        <v>5872</v>
      </c>
      <c r="E52" s="1"/>
      <c r="G52" s="1"/>
    </row>
    <row r="53" spans="1:7">
      <c r="A53" s="369" t="s">
        <v>5946</v>
      </c>
      <c r="B53" s="3">
        <v>4598</v>
      </c>
      <c r="C53" s="370"/>
      <c r="D53" s="369" t="s">
        <v>5872</v>
      </c>
      <c r="E53" s="1"/>
      <c r="G53" s="1"/>
    </row>
    <row r="54" spans="1:7">
      <c r="A54" s="369" t="s">
        <v>5948</v>
      </c>
      <c r="B54" s="3">
        <v>4109</v>
      </c>
      <c r="C54" s="370"/>
      <c r="D54" s="369" t="s">
        <v>5872</v>
      </c>
      <c r="E54" s="1"/>
      <c r="G54" s="1"/>
    </row>
    <row r="55" spans="1:7">
      <c r="A55" s="369" t="s">
        <v>5951</v>
      </c>
      <c r="B55" s="3">
        <v>1364</v>
      </c>
      <c r="C55" s="370"/>
      <c r="D55" s="369" t="s">
        <v>5872</v>
      </c>
      <c r="E55" s="1"/>
      <c r="G55" s="1"/>
    </row>
    <row r="56" spans="1:7">
      <c r="A56" s="369" t="s">
        <v>5952</v>
      </c>
      <c r="B56" s="4">
        <v>2271</v>
      </c>
      <c r="C56" s="370"/>
      <c r="D56" s="369" t="s">
        <v>5872</v>
      </c>
      <c r="E56" s="1"/>
      <c r="G56" s="1"/>
    </row>
    <row r="57" spans="1:7">
      <c r="A57" s="369" t="s">
        <v>5953</v>
      </c>
      <c r="B57" s="4">
        <v>2404</v>
      </c>
      <c r="C57" s="370"/>
      <c r="D57" s="369" t="s">
        <v>5872</v>
      </c>
      <c r="E57" s="1"/>
      <c r="G57" s="1"/>
    </row>
    <row r="58" spans="1:7">
      <c r="A58" s="369" t="s">
        <v>5954</v>
      </c>
      <c r="B58" s="4">
        <v>4429</v>
      </c>
      <c r="C58" s="370"/>
      <c r="D58" s="369" t="s">
        <v>5872</v>
      </c>
      <c r="E58" s="1"/>
      <c r="G58" s="1"/>
    </row>
    <row r="59" spans="1:7">
      <c r="A59" s="369" t="s">
        <v>5942</v>
      </c>
      <c r="B59" s="4">
        <v>3975</v>
      </c>
      <c r="C59" s="370"/>
      <c r="D59" s="369" t="s">
        <v>5887</v>
      </c>
      <c r="E59" s="1"/>
      <c r="G59" s="1"/>
    </row>
    <row r="60" spans="1:7">
      <c r="A60" s="369" t="s">
        <v>5944</v>
      </c>
      <c r="B60" s="4">
        <v>1837</v>
      </c>
      <c r="C60" s="370"/>
      <c r="D60" s="369" t="s">
        <v>5887</v>
      </c>
      <c r="E60" s="1"/>
      <c r="G60" s="1"/>
    </row>
    <row r="61" spans="1:7">
      <c r="A61" s="369" t="s">
        <v>5949</v>
      </c>
      <c r="B61" s="4">
        <v>4251</v>
      </c>
      <c r="C61" s="370"/>
      <c r="D61" s="369" t="s">
        <v>5887</v>
      </c>
      <c r="E61" s="1"/>
      <c r="G61" s="1"/>
    </row>
    <row r="62" spans="1:7">
      <c r="A62" s="369" t="s">
        <v>5951</v>
      </c>
      <c r="B62" s="4">
        <v>3255</v>
      </c>
      <c r="C62" s="370"/>
      <c r="D62" s="369" t="s">
        <v>5887</v>
      </c>
      <c r="E62" s="1"/>
      <c r="G62" s="1"/>
    </row>
    <row r="63" spans="1:7">
      <c r="E63" s="1"/>
      <c r="G63" s="1"/>
    </row>
    <row r="64" spans="1:7">
      <c r="A64" s="369" t="s">
        <v>5872</v>
      </c>
      <c r="B64" s="363">
        <f>SUM(B43:B58)</f>
        <v>61814</v>
      </c>
      <c r="D64" s="387">
        <f>B64/B42</f>
        <v>0.82273864664856522</v>
      </c>
      <c r="E64" s="1"/>
      <c r="G64" s="1"/>
    </row>
    <row r="65" spans="1:7">
      <c r="A65" s="369" t="s">
        <v>5887</v>
      </c>
      <c r="B65" s="363">
        <f>SUM(B59:B62)</f>
        <v>13318</v>
      </c>
      <c r="D65" s="387">
        <f>B65/B42</f>
        <v>0.17726135335143481</v>
      </c>
      <c r="E65" s="1"/>
      <c r="G65" s="1"/>
    </row>
    <row r="66" spans="1:7">
      <c r="E66" s="1"/>
      <c r="G66" s="1"/>
    </row>
    <row r="67" spans="1:7">
      <c r="E67" s="1"/>
      <c r="G67" s="1"/>
    </row>
    <row r="68" spans="1:7">
      <c r="A68" s="389" t="s">
        <v>5873</v>
      </c>
      <c r="B68" s="390">
        <f>SUM(B69:B90)</f>
        <v>76809</v>
      </c>
      <c r="C68" s="370"/>
      <c r="D68" s="370"/>
      <c r="E68" s="1"/>
      <c r="G68" s="1"/>
    </row>
    <row r="69" spans="1:7">
      <c r="A69" s="369" t="s">
        <v>5961</v>
      </c>
      <c r="B69" s="3">
        <v>5054</v>
      </c>
      <c r="C69" s="370"/>
      <c r="D69" s="369" t="s">
        <v>5873</v>
      </c>
      <c r="E69" s="1"/>
      <c r="G69" s="1"/>
    </row>
    <row r="70" spans="1:7">
      <c r="A70" s="369" t="s">
        <v>5962</v>
      </c>
      <c r="B70" s="3">
        <v>4204</v>
      </c>
      <c r="C70" s="370"/>
      <c r="D70" s="369" t="s">
        <v>5873</v>
      </c>
      <c r="E70" s="1"/>
      <c r="G70" s="1"/>
    </row>
    <row r="71" spans="1:7">
      <c r="A71" s="369" t="s">
        <v>5963</v>
      </c>
      <c r="B71" s="3">
        <v>5096</v>
      </c>
      <c r="C71" s="370"/>
      <c r="D71" s="369" t="s">
        <v>5873</v>
      </c>
      <c r="E71" s="1"/>
      <c r="G71" s="1"/>
    </row>
    <row r="72" spans="1:7">
      <c r="A72" s="369" t="s">
        <v>5964</v>
      </c>
      <c r="B72" s="3">
        <v>4648</v>
      </c>
      <c r="C72" s="370"/>
      <c r="D72" s="369" t="s">
        <v>5873</v>
      </c>
      <c r="E72" s="1"/>
      <c r="G72" s="1"/>
    </row>
    <row r="73" spans="1:7">
      <c r="A73" s="369" t="s">
        <v>5966</v>
      </c>
      <c r="B73" s="3">
        <v>2950</v>
      </c>
      <c r="C73" s="370"/>
      <c r="D73" s="369" t="s">
        <v>5873</v>
      </c>
      <c r="E73" s="1"/>
      <c r="G73" s="1"/>
    </row>
    <row r="74" spans="1:7">
      <c r="A74" s="369" t="s">
        <v>5967</v>
      </c>
      <c r="B74" s="3">
        <v>2873</v>
      </c>
      <c r="C74" s="370"/>
      <c r="D74" s="369" t="s">
        <v>5873</v>
      </c>
      <c r="E74" s="1"/>
      <c r="G74" s="1"/>
    </row>
    <row r="75" spans="1:7">
      <c r="A75" s="369" t="s">
        <v>5968</v>
      </c>
      <c r="B75" s="3">
        <v>3085</v>
      </c>
      <c r="C75" s="370"/>
      <c r="D75" s="369" t="s">
        <v>5873</v>
      </c>
      <c r="E75" s="1"/>
      <c r="G75" s="1"/>
    </row>
    <row r="76" spans="1:7">
      <c r="A76" s="369" t="s">
        <v>5969</v>
      </c>
      <c r="B76" s="3">
        <v>3029</v>
      </c>
      <c r="C76" s="370"/>
      <c r="D76" s="369" t="s">
        <v>5873</v>
      </c>
      <c r="E76" s="1"/>
      <c r="G76" s="1"/>
    </row>
    <row r="77" spans="1:7">
      <c r="A77" s="369" t="s">
        <v>5970</v>
      </c>
      <c r="B77" s="3">
        <v>4795</v>
      </c>
      <c r="C77" s="370"/>
      <c r="D77" s="369" t="s">
        <v>5873</v>
      </c>
      <c r="E77" s="1"/>
      <c r="G77" s="1"/>
    </row>
    <row r="78" spans="1:7">
      <c r="A78" s="369" t="s">
        <v>5971</v>
      </c>
      <c r="B78" s="3">
        <v>4497</v>
      </c>
      <c r="C78" s="370"/>
      <c r="D78" s="369" t="s">
        <v>5873</v>
      </c>
      <c r="E78" s="1"/>
      <c r="G78" s="1"/>
    </row>
    <row r="79" spans="1:7">
      <c r="A79" s="369" t="s">
        <v>5972</v>
      </c>
      <c r="B79" s="3">
        <v>4187</v>
      </c>
      <c r="C79" s="370"/>
      <c r="D79" s="369" t="s">
        <v>5873</v>
      </c>
      <c r="E79" s="1"/>
      <c r="G79" s="1"/>
    </row>
    <row r="80" spans="1:7">
      <c r="A80" s="369" t="s">
        <v>5973</v>
      </c>
      <c r="B80" s="3">
        <v>1437</v>
      </c>
      <c r="C80" s="370"/>
      <c r="D80" s="369" t="s">
        <v>5873</v>
      </c>
      <c r="E80" s="1"/>
      <c r="G80" s="1"/>
    </row>
    <row r="81" spans="1:7">
      <c r="A81" s="369" t="s">
        <v>5974</v>
      </c>
      <c r="B81" s="3">
        <v>3115</v>
      </c>
      <c r="C81" s="370"/>
      <c r="D81" s="369" t="s">
        <v>5873</v>
      </c>
      <c r="E81" s="1"/>
      <c r="G81" s="1"/>
    </row>
    <row r="82" spans="1:7">
      <c r="A82" s="369" t="s">
        <v>6034</v>
      </c>
      <c r="B82" s="3">
        <v>3435</v>
      </c>
      <c r="C82" s="370"/>
      <c r="D82" s="369" t="s">
        <v>5873</v>
      </c>
      <c r="E82" s="1"/>
      <c r="G82" s="1"/>
    </row>
    <row r="83" spans="1:7">
      <c r="A83" s="369" t="s">
        <v>6039</v>
      </c>
      <c r="B83" s="3">
        <v>1832</v>
      </c>
      <c r="C83" s="370"/>
      <c r="D83" s="369" t="s">
        <v>5873</v>
      </c>
      <c r="E83" s="1"/>
      <c r="G83" s="1"/>
    </row>
    <row r="84" spans="1:7">
      <c r="A84" s="369" t="s">
        <v>6040</v>
      </c>
      <c r="B84" s="3">
        <v>1561</v>
      </c>
      <c r="C84" s="370"/>
      <c r="D84" s="369" t="s">
        <v>5873</v>
      </c>
      <c r="E84" s="1"/>
      <c r="G84" s="1"/>
    </row>
    <row r="85" spans="1:7">
      <c r="A85" s="369" t="s">
        <v>6052</v>
      </c>
      <c r="B85" s="3">
        <v>1884</v>
      </c>
      <c r="C85" s="370"/>
      <c r="D85" s="369" t="s">
        <v>5873</v>
      </c>
      <c r="E85" s="1"/>
      <c r="G85" s="1"/>
    </row>
    <row r="86" spans="1:7">
      <c r="A86" s="369" t="s">
        <v>6054</v>
      </c>
      <c r="B86" s="3">
        <v>1737</v>
      </c>
      <c r="C86" s="370"/>
      <c r="D86" s="369" t="s">
        <v>5873</v>
      </c>
      <c r="E86" s="1"/>
      <c r="G86" s="1"/>
    </row>
    <row r="87" spans="1:7">
      <c r="A87" s="369" t="s">
        <v>5985</v>
      </c>
      <c r="B87" s="4">
        <v>4691</v>
      </c>
      <c r="C87" s="370"/>
      <c r="D87" s="369" t="s">
        <v>5883</v>
      </c>
      <c r="E87" s="1"/>
      <c r="G87" s="1"/>
    </row>
    <row r="88" spans="1:7">
      <c r="A88" s="369" t="s">
        <v>5986</v>
      </c>
      <c r="B88" s="4">
        <v>6367</v>
      </c>
      <c r="C88" s="370"/>
      <c r="D88" s="369" t="s">
        <v>5883</v>
      </c>
      <c r="E88" s="1"/>
      <c r="G88" s="1"/>
    </row>
    <row r="89" spans="1:7">
      <c r="A89" s="369" t="s">
        <v>5988</v>
      </c>
      <c r="B89" s="4">
        <v>2181</v>
      </c>
      <c r="C89" s="370"/>
      <c r="D89" s="369" t="s">
        <v>5883</v>
      </c>
      <c r="E89" s="1"/>
      <c r="G89" s="1"/>
    </row>
    <row r="90" spans="1:7">
      <c r="A90" s="369" t="s">
        <v>6005</v>
      </c>
      <c r="B90" s="4">
        <v>4151</v>
      </c>
      <c r="C90" s="370"/>
      <c r="D90" s="369" t="s">
        <v>5883</v>
      </c>
      <c r="E90" s="1"/>
      <c r="G90" s="1"/>
    </row>
    <row r="91" spans="1:7">
      <c r="E91" s="1"/>
      <c r="G91" s="1"/>
    </row>
    <row r="92" spans="1:7">
      <c r="A92" s="369" t="s">
        <v>5873</v>
      </c>
      <c r="B92" s="363">
        <f>SUM(B69:B86)</f>
        <v>59419</v>
      </c>
      <c r="D92" s="387">
        <f>B92/B68</f>
        <v>0.77359424025830303</v>
      </c>
      <c r="E92" s="1"/>
      <c r="G92" s="1"/>
    </row>
    <row r="93" spans="1:7">
      <c r="A93" s="369" t="s">
        <v>5883</v>
      </c>
      <c r="B93" s="363">
        <f>SUM(B87:B90)</f>
        <v>17390</v>
      </c>
      <c r="D93" s="387">
        <f>B93/B68</f>
        <v>0.22640575974169694</v>
      </c>
      <c r="E93" s="1"/>
      <c r="G93" s="1"/>
    </row>
    <row r="94" spans="1:7">
      <c r="E94" s="1"/>
      <c r="G94" s="1"/>
    </row>
    <row r="95" spans="1:7">
      <c r="E95" s="1"/>
      <c r="G95" s="1"/>
    </row>
    <row r="96" spans="1:7">
      <c r="A96" s="391" t="s">
        <v>6330</v>
      </c>
      <c r="B96" s="388">
        <f>SUM(B97:B124)</f>
        <v>71085</v>
      </c>
      <c r="E96" s="1"/>
      <c r="G96" s="1"/>
    </row>
    <row r="97" spans="1:7">
      <c r="A97" s="376" t="s">
        <v>6364</v>
      </c>
      <c r="B97" s="9">
        <v>2116</v>
      </c>
      <c r="C97" s="377"/>
      <c r="D97" s="376" t="s">
        <v>6330</v>
      </c>
      <c r="E97" s="1"/>
      <c r="G97" s="1"/>
    </row>
    <row r="98" spans="1:7">
      <c r="A98" s="376" t="s">
        <v>6366</v>
      </c>
      <c r="B98" s="9">
        <v>4443</v>
      </c>
      <c r="C98" s="377"/>
      <c r="D98" s="376" t="s">
        <v>6330</v>
      </c>
      <c r="E98" s="1"/>
      <c r="G98" s="1"/>
    </row>
    <row r="99" spans="1:7">
      <c r="A99" s="376" t="s">
        <v>6367</v>
      </c>
      <c r="B99" s="9">
        <v>4441</v>
      </c>
      <c r="C99" s="377"/>
      <c r="D99" s="376" t="s">
        <v>6330</v>
      </c>
      <c r="E99" s="1"/>
      <c r="G99" s="1"/>
    </row>
    <row r="100" spans="1:7">
      <c r="A100" s="376" t="s">
        <v>6368</v>
      </c>
      <c r="B100" s="9">
        <v>2057</v>
      </c>
      <c r="C100" s="377"/>
      <c r="D100" s="376" t="s">
        <v>6330</v>
      </c>
      <c r="E100" s="1"/>
      <c r="G100" s="1"/>
    </row>
    <row r="101" spans="1:7">
      <c r="A101" s="376" t="s">
        <v>6369</v>
      </c>
      <c r="B101" s="9">
        <v>2043</v>
      </c>
      <c r="C101" s="377"/>
      <c r="D101" s="376" t="s">
        <v>6330</v>
      </c>
      <c r="E101" s="1"/>
      <c r="G101" s="1"/>
    </row>
    <row r="102" spans="1:7">
      <c r="A102" s="376" t="s">
        <v>6370</v>
      </c>
      <c r="B102" s="9">
        <v>2019</v>
      </c>
      <c r="C102" s="377"/>
      <c r="D102" s="376" t="s">
        <v>6330</v>
      </c>
      <c r="E102" s="1"/>
      <c r="G102" s="1"/>
    </row>
    <row r="103" spans="1:7">
      <c r="A103" s="376" t="s">
        <v>6371</v>
      </c>
      <c r="B103" s="9">
        <v>2083</v>
      </c>
      <c r="C103" s="377"/>
      <c r="D103" s="376" t="s">
        <v>6330</v>
      </c>
      <c r="E103" s="1"/>
      <c r="G103" s="1"/>
    </row>
    <row r="104" spans="1:7">
      <c r="A104" s="376" t="s">
        <v>6372</v>
      </c>
      <c r="B104" s="9">
        <v>1963</v>
      </c>
      <c r="C104" s="377"/>
      <c r="D104" s="376" t="s">
        <v>6330</v>
      </c>
      <c r="E104" s="1"/>
      <c r="G104" s="1"/>
    </row>
    <row r="105" spans="1:7">
      <c r="A105" s="376" t="s">
        <v>6373</v>
      </c>
      <c r="B105" s="9">
        <v>2448</v>
      </c>
      <c r="C105" s="377"/>
      <c r="D105" s="376" t="s">
        <v>6330</v>
      </c>
      <c r="E105" s="1"/>
      <c r="G105" s="1"/>
    </row>
    <row r="106" spans="1:7">
      <c r="A106" s="376" t="s">
        <v>6374</v>
      </c>
      <c r="B106" s="9">
        <v>1993</v>
      </c>
      <c r="C106" s="377"/>
      <c r="D106" s="376" t="s">
        <v>6330</v>
      </c>
      <c r="E106" s="1"/>
      <c r="G106" s="1"/>
    </row>
    <row r="107" spans="1:7">
      <c r="A107" s="376" t="s">
        <v>6377</v>
      </c>
      <c r="B107" s="9">
        <v>2121</v>
      </c>
      <c r="C107" s="377"/>
      <c r="D107" s="376" t="s">
        <v>6330</v>
      </c>
      <c r="E107" s="1"/>
      <c r="G107" s="1"/>
    </row>
    <row r="108" spans="1:7">
      <c r="A108" s="376" t="s">
        <v>6378</v>
      </c>
      <c r="B108" s="9">
        <v>3667</v>
      </c>
      <c r="C108" s="377"/>
      <c r="D108" s="376" t="s">
        <v>6330</v>
      </c>
      <c r="E108" s="1"/>
      <c r="G108" s="1"/>
    </row>
    <row r="109" spans="1:7">
      <c r="A109" s="376" t="s">
        <v>6379</v>
      </c>
      <c r="B109" s="9">
        <v>2363</v>
      </c>
      <c r="C109" s="377"/>
      <c r="D109" s="376" t="s">
        <v>6330</v>
      </c>
      <c r="E109" s="1"/>
      <c r="G109" s="1"/>
    </row>
    <row r="110" spans="1:7">
      <c r="A110" s="376" t="s">
        <v>2083</v>
      </c>
      <c r="B110" s="9">
        <v>2360</v>
      </c>
      <c r="C110" s="377"/>
      <c r="D110" s="376" t="s">
        <v>6330</v>
      </c>
      <c r="E110" s="1"/>
      <c r="G110" s="1"/>
    </row>
    <row r="111" spans="1:7">
      <c r="A111" s="376" t="s">
        <v>6381</v>
      </c>
      <c r="B111" s="9">
        <v>1972</v>
      </c>
      <c r="C111" s="377"/>
      <c r="D111" s="376" t="s">
        <v>6330</v>
      </c>
      <c r="E111" s="1"/>
      <c r="G111" s="1"/>
    </row>
    <row r="112" spans="1:7">
      <c r="A112" s="376" t="s">
        <v>6382</v>
      </c>
      <c r="B112" s="9">
        <v>4260</v>
      </c>
      <c r="C112" s="377"/>
      <c r="D112" s="376" t="s">
        <v>6330</v>
      </c>
      <c r="E112" s="1"/>
      <c r="G112" s="1"/>
    </row>
    <row r="113" spans="1:7">
      <c r="A113" s="376" t="s">
        <v>6385</v>
      </c>
      <c r="B113" s="9">
        <v>3779</v>
      </c>
      <c r="C113" s="377"/>
      <c r="D113" s="376" t="s">
        <v>6330</v>
      </c>
      <c r="E113" s="1"/>
      <c r="G113" s="1"/>
    </row>
    <row r="114" spans="1:7">
      <c r="A114" s="376" t="s">
        <v>6386</v>
      </c>
      <c r="B114" s="9">
        <v>3636</v>
      </c>
      <c r="C114" s="377"/>
      <c r="D114" s="376" t="s">
        <v>6330</v>
      </c>
      <c r="E114" s="1"/>
      <c r="G114" s="1"/>
    </row>
    <row r="115" spans="1:7">
      <c r="A115" s="376" t="s">
        <v>6389</v>
      </c>
      <c r="B115" s="9">
        <v>3879</v>
      </c>
      <c r="C115" s="377"/>
      <c r="D115" s="376" t="s">
        <v>6330</v>
      </c>
      <c r="E115" s="1"/>
      <c r="G115" s="1"/>
    </row>
    <row r="116" spans="1:7">
      <c r="A116" s="376" t="s">
        <v>6441</v>
      </c>
      <c r="B116" s="3">
        <v>1774</v>
      </c>
      <c r="C116" s="377"/>
      <c r="D116" s="376" t="s">
        <v>6330</v>
      </c>
      <c r="E116" s="1"/>
      <c r="G116" s="1"/>
    </row>
    <row r="117" spans="1:7">
      <c r="A117" s="376" t="s">
        <v>6452</v>
      </c>
      <c r="B117" s="3">
        <v>2791</v>
      </c>
      <c r="C117" s="377"/>
      <c r="D117" s="376" t="s">
        <v>6330</v>
      </c>
      <c r="E117" s="1"/>
      <c r="G117" s="1"/>
    </row>
    <row r="118" spans="1:7">
      <c r="A118" s="376" t="s">
        <v>6453</v>
      </c>
      <c r="B118" s="3">
        <v>3186</v>
      </c>
      <c r="C118" s="377"/>
      <c r="D118" s="376" t="s">
        <v>6330</v>
      </c>
      <c r="E118" s="1"/>
      <c r="G118" s="1"/>
    </row>
    <row r="119" spans="1:7">
      <c r="A119" s="376" t="s">
        <v>6465</v>
      </c>
      <c r="B119" s="3">
        <v>1957</v>
      </c>
      <c r="C119" s="377"/>
      <c r="D119" s="376" t="s">
        <v>6330</v>
      </c>
      <c r="E119" s="1"/>
      <c r="G119" s="1"/>
    </row>
    <row r="120" spans="1:7">
      <c r="A120" s="376" t="s">
        <v>6467</v>
      </c>
      <c r="B120" s="3">
        <v>1750</v>
      </c>
      <c r="C120" s="377"/>
      <c r="D120" s="376" t="s">
        <v>6330</v>
      </c>
      <c r="E120" s="1"/>
      <c r="G120" s="1"/>
    </row>
    <row r="121" spans="1:7">
      <c r="A121" s="376" t="s">
        <v>6470</v>
      </c>
      <c r="B121" s="3">
        <v>1824</v>
      </c>
      <c r="C121" s="377"/>
      <c r="D121" s="376" t="s">
        <v>6330</v>
      </c>
      <c r="E121" s="1"/>
      <c r="G121" s="1"/>
    </row>
    <row r="122" spans="1:7">
      <c r="A122" s="376" t="s">
        <v>4674</v>
      </c>
      <c r="B122" s="3">
        <v>2205</v>
      </c>
      <c r="C122" s="377"/>
      <c r="D122" s="376" t="s">
        <v>6332</v>
      </c>
      <c r="E122" s="1"/>
      <c r="G122" s="1"/>
    </row>
    <row r="123" spans="1:7">
      <c r="A123" s="376" t="s">
        <v>6442</v>
      </c>
      <c r="B123" s="3">
        <v>1955</v>
      </c>
      <c r="C123" s="377"/>
      <c r="D123" s="376" t="s">
        <v>6333</v>
      </c>
      <c r="E123" s="1"/>
      <c r="G123" s="1"/>
    </row>
    <row r="124" spans="1:7">
      <c r="E124" s="1"/>
      <c r="G124" s="1"/>
    </row>
    <row r="125" spans="1:7">
      <c r="A125" s="376" t="s">
        <v>6330</v>
      </c>
      <c r="B125" s="363">
        <f>SUM(B97:B121)</f>
        <v>66925</v>
      </c>
      <c r="D125" s="387">
        <f>B125/B96</f>
        <v>0.94147851164099317</v>
      </c>
      <c r="E125" s="1"/>
      <c r="G125" s="1"/>
    </row>
    <row r="126" spans="1:7">
      <c r="A126" s="376" t="s">
        <v>6332</v>
      </c>
      <c r="B126" s="363">
        <f>SUM(B122:B123)</f>
        <v>4160</v>
      </c>
      <c r="D126" s="387">
        <f>B126/B96</f>
        <v>5.8521488359006821E-2</v>
      </c>
      <c r="E126" s="1"/>
      <c r="G126" s="1"/>
    </row>
    <row r="127" spans="1:7">
      <c r="E127" s="1"/>
      <c r="G127" s="1"/>
    </row>
    <row r="128" spans="1:7">
      <c r="E128" s="1"/>
      <c r="G128" s="1"/>
    </row>
    <row r="129" spans="1:7">
      <c r="A129" s="392" t="s">
        <v>6156</v>
      </c>
      <c r="B129" s="393">
        <f>SUM(B130:B141)</f>
        <v>72593</v>
      </c>
      <c r="C129" s="180"/>
      <c r="D129" s="180"/>
      <c r="E129" s="1"/>
      <c r="G129" s="1"/>
    </row>
    <row r="130" spans="1:7">
      <c r="A130" s="182" t="s">
        <v>6167</v>
      </c>
      <c r="B130" s="3">
        <v>6966</v>
      </c>
      <c r="C130" s="180"/>
      <c r="D130" s="182" t="s">
        <v>6156</v>
      </c>
      <c r="E130" s="1"/>
      <c r="G130" s="1"/>
    </row>
    <row r="131" spans="1:7">
      <c r="A131" s="182" t="s">
        <v>6168</v>
      </c>
      <c r="B131" s="3">
        <v>6313</v>
      </c>
      <c r="C131" s="180"/>
      <c r="D131" s="182" t="s">
        <v>6156</v>
      </c>
      <c r="E131" s="1"/>
      <c r="G131" s="1"/>
    </row>
    <row r="132" spans="1:7">
      <c r="A132" s="182" t="s">
        <v>6169</v>
      </c>
      <c r="B132" s="3">
        <v>6090</v>
      </c>
      <c r="C132" s="180"/>
      <c r="D132" s="182" t="s">
        <v>6156</v>
      </c>
      <c r="E132" s="1"/>
      <c r="G132" s="1"/>
    </row>
    <row r="133" spans="1:7">
      <c r="A133" s="182" t="s">
        <v>6170</v>
      </c>
      <c r="B133" s="3">
        <v>6580</v>
      </c>
      <c r="C133" s="180"/>
      <c r="D133" s="182" t="s">
        <v>6156</v>
      </c>
      <c r="E133" s="1"/>
      <c r="G133" s="1"/>
    </row>
    <row r="134" spans="1:7">
      <c r="A134" s="182" t="s">
        <v>6171</v>
      </c>
      <c r="B134" s="3">
        <v>6734</v>
      </c>
      <c r="C134" s="180"/>
      <c r="D134" s="182" t="s">
        <v>6156</v>
      </c>
      <c r="E134" s="1"/>
      <c r="G134" s="1"/>
    </row>
    <row r="135" spans="1:7">
      <c r="A135" s="182" t="s">
        <v>6172</v>
      </c>
      <c r="B135" s="3">
        <v>7105</v>
      </c>
      <c r="C135" s="180"/>
      <c r="D135" s="182" t="s">
        <v>6156</v>
      </c>
      <c r="E135" s="1"/>
      <c r="G135" s="1"/>
    </row>
    <row r="136" spans="1:7">
      <c r="A136" s="182" t="s">
        <v>6173</v>
      </c>
      <c r="B136" s="3">
        <v>6150</v>
      </c>
      <c r="C136" s="180"/>
      <c r="D136" s="182" t="s">
        <v>6156</v>
      </c>
      <c r="E136" s="1"/>
      <c r="G136" s="1"/>
    </row>
    <row r="137" spans="1:7">
      <c r="A137" s="182" t="s">
        <v>6174</v>
      </c>
      <c r="B137" s="3">
        <v>6360</v>
      </c>
      <c r="C137" s="180"/>
      <c r="D137" s="182" t="s">
        <v>6156</v>
      </c>
      <c r="E137" s="1"/>
      <c r="G137" s="1"/>
    </row>
    <row r="138" spans="1:7">
      <c r="A138" s="182" t="s">
        <v>6175</v>
      </c>
      <c r="B138" s="3">
        <v>6361</v>
      </c>
      <c r="C138" s="180"/>
      <c r="D138" s="182" t="s">
        <v>6156</v>
      </c>
      <c r="E138" s="1"/>
      <c r="G138" s="1"/>
    </row>
    <row r="139" spans="1:7">
      <c r="A139" s="182" t="s">
        <v>6176</v>
      </c>
      <c r="B139" s="3">
        <v>7491</v>
      </c>
      <c r="C139" s="180"/>
      <c r="D139" s="182" t="s">
        <v>6156</v>
      </c>
      <c r="E139" s="1"/>
      <c r="G139" s="1"/>
    </row>
    <row r="140" spans="1:7">
      <c r="A140" s="182" t="s">
        <v>6324</v>
      </c>
      <c r="B140" s="9">
        <v>4270</v>
      </c>
      <c r="C140" s="180"/>
      <c r="D140" s="182" t="s">
        <v>6156</v>
      </c>
      <c r="E140" s="1"/>
      <c r="G140" s="1"/>
    </row>
    <row r="141" spans="1:7">
      <c r="A141" s="182" t="s">
        <v>6208</v>
      </c>
      <c r="B141" s="9">
        <v>2173</v>
      </c>
      <c r="C141" s="180"/>
      <c r="D141" s="182" t="s">
        <v>6158</v>
      </c>
      <c r="E141" s="1"/>
      <c r="G141" s="1"/>
    </row>
    <row r="142" spans="1:7">
      <c r="A142" s="182"/>
      <c r="B142" s="3"/>
      <c r="C142" s="180"/>
      <c r="D142" s="182"/>
      <c r="E142" s="1"/>
      <c r="G142" s="1"/>
    </row>
    <row r="143" spans="1:7">
      <c r="A143" s="182" t="s">
        <v>6156</v>
      </c>
      <c r="B143" s="374">
        <f>SUM(B130:B140)</f>
        <v>70420</v>
      </c>
      <c r="C143" s="180"/>
      <c r="D143" s="394">
        <f>B143/B129</f>
        <v>0.9700659843235574</v>
      </c>
      <c r="E143" s="1"/>
      <c r="G143" s="1"/>
    </row>
    <row r="144" spans="1:7">
      <c r="A144" s="182" t="s">
        <v>6158</v>
      </c>
      <c r="B144" s="375">
        <f>B141</f>
        <v>2173</v>
      </c>
      <c r="C144" s="180"/>
      <c r="D144" s="394">
        <f>B144/B129</f>
        <v>2.9934015676442632E-2</v>
      </c>
      <c r="E144" s="1"/>
      <c r="G144" s="1"/>
    </row>
    <row r="145" spans="1:7">
      <c r="A145" s="181"/>
      <c r="C145" s="180"/>
      <c r="D145" s="180"/>
      <c r="E145" s="1"/>
      <c r="G145" s="1"/>
    </row>
    <row r="146" spans="1:7">
      <c r="E146" s="1"/>
      <c r="G146" s="1"/>
    </row>
    <row r="147" spans="1:7">
      <c r="A147" s="395" t="s">
        <v>6512</v>
      </c>
      <c r="B147" s="388">
        <f>SUM(B148:B174)</f>
        <v>77828</v>
      </c>
      <c r="E147" s="1"/>
      <c r="G147" s="1"/>
    </row>
    <row r="148" spans="1:7">
      <c r="A148" s="380" t="s">
        <v>6562</v>
      </c>
      <c r="B148" s="3">
        <v>1925</v>
      </c>
      <c r="C148" s="381"/>
      <c r="D148" s="380" t="s">
        <v>6512</v>
      </c>
      <c r="E148" s="1"/>
      <c r="G148" s="1"/>
    </row>
    <row r="149" spans="1:7">
      <c r="A149" s="380" t="s">
        <v>6563</v>
      </c>
      <c r="B149" s="3">
        <v>2140</v>
      </c>
      <c r="C149" s="381"/>
      <c r="D149" s="380" t="s">
        <v>6512</v>
      </c>
      <c r="E149" s="1"/>
      <c r="G149" s="1"/>
    </row>
    <row r="150" spans="1:7">
      <c r="A150" s="380" t="s">
        <v>6568</v>
      </c>
      <c r="B150" s="3">
        <v>4195</v>
      </c>
      <c r="C150" s="381"/>
      <c r="D150" s="380" t="s">
        <v>6512</v>
      </c>
      <c r="E150" s="1"/>
      <c r="G150" s="1"/>
    </row>
    <row r="151" spans="1:7">
      <c r="A151" s="380" t="s">
        <v>6571</v>
      </c>
      <c r="B151" s="3">
        <v>2183</v>
      </c>
      <c r="C151" s="381"/>
      <c r="D151" s="380" t="s">
        <v>6512</v>
      </c>
      <c r="E151" s="1"/>
      <c r="G151" s="1"/>
    </row>
    <row r="152" spans="1:7">
      <c r="A152" s="380" t="s">
        <v>6572</v>
      </c>
      <c r="B152" s="3">
        <v>1746</v>
      </c>
      <c r="C152" s="381"/>
      <c r="D152" s="380" t="s">
        <v>6512</v>
      </c>
      <c r="E152" s="1"/>
      <c r="G152" s="1"/>
    </row>
    <row r="153" spans="1:7">
      <c r="A153" s="380" t="s">
        <v>6576</v>
      </c>
      <c r="B153" s="3">
        <v>3647</v>
      </c>
      <c r="C153" s="381"/>
      <c r="D153" s="380" t="s">
        <v>6512</v>
      </c>
      <c r="E153" s="1"/>
      <c r="G153" s="1"/>
    </row>
    <row r="154" spans="1:7">
      <c r="A154" s="380" t="s">
        <v>6580</v>
      </c>
      <c r="B154" s="3">
        <v>3652</v>
      </c>
      <c r="C154" s="381"/>
      <c r="D154" s="380" t="s">
        <v>6512</v>
      </c>
      <c r="E154" s="1"/>
      <c r="G154" s="1"/>
    </row>
    <row r="155" spans="1:7">
      <c r="A155" s="380" t="s">
        <v>6582</v>
      </c>
      <c r="B155" s="3">
        <v>3577</v>
      </c>
      <c r="C155" s="381"/>
      <c r="D155" s="380" t="s">
        <v>6512</v>
      </c>
      <c r="E155" s="1"/>
      <c r="G155" s="1"/>
    </row>
    <row r="156" spans="1:7">
      <c r="A156" s="380" t="s">
        <v>6583</v>
      </c>
      <c r="B156" s="3">
        <v>7465</v>
      </c>
      <c r="C156" s="381"/>
      <c r="D156" s="380" t="s">
        <v>6512</v>
      </c>
      <c r="E156" s="1"/>
      <c r="G156" s="1"/>
    </row>
    <row r="157" spans="1:7">
      <c r="A157" s="380" t="s">
        <v>6584</v>
      </c>
      <c r="B157" s="3">
        <v>3708</v>
      </c>
      <c r="C157" s="381"/>
      <c r="D157" s="380" t="s">
        <v>6512</v>
      </c>
      <c r="E157" s="1"/>
      <c r="G157" s="1"/>
    </row>
    <row r="158" spans="1:7">
      <c r="A158" s="380" t="s">
        <v>6585</v>
      </c>
      <c r="B158" s="3">
        <v>1819</v>
      </c>
      <c r="C158" s="381"/>
      <c r="D158" s="380" t="s">
        <v>6512</v>
      </c>
      <c r="E158" s="1"/>
      <c r="G158" s="1"/>
    </row>
    <row r="159" spans="1:7">
      <c r="A159" s="380" t="s">
        <v>6588</v>
      </c>
      <c r="B159" s="3">
        <v>3481</v>
      </c>
      <c r="C159" s="381"/>
      <c r="D159" s="380" t="s">
        <v>6512</v>
      </c>
      <c r="E159" s="1"/>
      <c r="G159" s="1"/>
    </row>
    <row r="160" spans="1:7">
      <c r="A160" s="380" t="s">
        <v>6590</v>
      </c>
      <c r="B160" s="4">
        <v>1619</v>
      </c>
      <c r="C160" s="381"/>
      <c r="D160" s="380" t="s">
        <v>6512</v>
      </c>
      <c r="E160" s="1"/>
      <c r="G160" s="1"/>
    </row>
    <row r="161" spans="1:7">
      <c r="A161" s="380" t="s">
        <v>6592</v>
      </c>
      <c r="B161" s="3">
        <v>3270</v>
      </c>
      <c r="C161" s="381"/>
      <c r="D161" s="380" t="s">
        <v>6512</v>
      </c>
      <c r="E161" s="1"/>
      <c r="G161" s="1"/>
    </row>
    <row r="162" spans="1:7">
      <c r="A162" s="380" t="s">
        <v>6598</v>
      </c>
      <c r="B162" s="3">
        <v>1691</v>
      </c>
      <c r="C162" s="381"/>
      <c r="D162" s="380" t="s">
        <v>6512</v>
      </c>
      <c r="E162" s="1"/>
      <c r="G162" s="1"/>
    </row>
    <row r="163" spans="1:7">
      <c r="A163" s="380" t="s">
        <v>6599</v>
      </c>
      <c r="B163" s="3">
        <v>1617</v>
      </c>
      <c r="C163" s="381"/>
      <c r="D163" s="380" t="s">
        <v>6512</v>
      </c>
      <c r="E163" s="1"/>
      <c r="G163" s="1"/>
    </row>
    <row r="164" spans="1:7">
      <c r="A164" s="380" t="s">
        <v>6600</v>
      </c>
      <c r="B164" s="3">
        <v>1716</v>
      </c>
      <c r="C164" s="381"/>
      <c r="D164" s="380" t="s">
        <v>6512</v>
      </c>
      <c r="E164" s="1"/>
      <c r="G164" s="1"/>
    </row>
    <row r="165" spans="1:7">
      <c r="A165" s="380" t="s">
        <v>6605</v>
      </c>
      <c r="B165" s="3">
        <v>1664</v>
      </c>
      <c r="C165" s="381"/>
      <c r="D165" s="380" t="s">
        <v>6512</v>
      </c>
      <c r="E165" s="1"/>
      <c r="G165" s="1"/>
    </row>
    <row r="166" spans="1:7">
      <c r="A166" s="380" t="s">
        <v>6609</v>
      </c>
      <c r="B166" s="3">
        <v>3287</v>
      </c>
      <c r="C166" s="381"/>
      <c r="D166" s="380" t="s">
        <v>6512</v>
      </c>
      <c r="E166" s="1"/>
      <c r="G166" s="1"/>
    </row>
    <row r="167" spans="1:7">
      <c r="A167" s="380" t="s">
        <v>6610</v>
      </c>
      <c r="B167" s="3">
        <v>5182</v>
      </c>
      <c r="C167" s="381"/>
      <c r="D167" s="380" t="s">
        <v>6512</v>
      </c>
      <c r="E167" s="1"/>
      <c r="G167" s="1"/>
    </row>
    <row r="168" spans="1:7">
      <c r="A168" s="380" t="s">
        <v>3302</v>
      </c>
      <c r="B168" s="3">
        <v>1753</v>
      </c>
      <c r="C168" s="381"/>
      <c r="D168" s="380" t="s">
        <v>6512</v>
      </c>
      <c r="E168" s="1"/>
      <c r="G168" s="1"/>
    </row>
    <row r="169" spans="1:7">
      <c r="A169" s="380" t="s">
        <v>6611</v>
      </c>
      <c r="B169" s="3">
        <v>1907</v>
      </c>
      <c r="C169" s="381"/>
      <c r="D169" s="380" t="s">
        <v>6512</v>
      </c>
      <c r="E169" s="1"/>
      <c r="G169" s="1"/>
    </row>
    <row r="170" spans="1:7">
      <c r="A170" s="380" t="s">
        <v>6613</v>
      </c>
      <c r="B170" s="3">
        <v>3248</v>
      </c>
      <c r="C170" s="381"/>
      <c r="D170" s="380" t="s">
        <v>6512</v>
      </c>
      <c r="E170" s="1"/>
      <c r="G170" s="1"/>
    </row>
    <row r="171" spans="1:7">
      <c r="A171" s="380" t="s">
        <v>6614</v>
      </c>
      <c r="B171" s="3">
        <v>1768</v>
      </c>
      <c r="C171" s="381"/>
      <c r="D171" s="380" t="s">
        <v>6512</v>
      </c>
      <c r="E171" s="1"/>
      <c r="G171" s="1"/>
    </row>
    <row r="172" spans="1:7">
      <c r="A172" s="380" t="s">
        <v>6615</v>
      </c>
      <c r="B172" s="3">
        <v>3080</v>
      </c>
      <c r="C172" s="381"/>
      <c r="D172" s="380" t="s">
        <v>6512</v>
      </c>
      <c r="E172" s="1"/>
      <c r="G172" s="1"/>
    </row>
    <row r="173" spans="1:7">
      <c r="A173" s="380" t="s">
        <v>2065</v>
      </c>
      <c r="B173" s="3">
        <v>3274</v>
      </c>
      <c r="C173" s="381"/>
      <c r="D173" s="380" t="s">
        <v>6512</v>
      </c>
      <c r="E173" s="1"/>
      <c r="G173" s="1"/>
    </row>
    <row r="174" spans="1:7">
      <c r="A174" s="380" t="s">
        <v>463</v>
      </c>
      <c r="B174" s="3">
        <v>3214</v>
      </c>
      <c r="C174" s="381"/>
      <c r="D174" s="380" t="s">
        <v>6512</v>
      </c>
      <c r="E174" s="1"/>
      <c r="G174" s="1"/>
    </row>
    <row r="175" spans="1:7">
      <c r="E175" s="1"/>
      <c r="G175" s="1"/>
    </row>
    <row r="176" spans="1:7">
      <c r="A176" s="380" t="s">
        <v>6512</v>
      </c>
      <c r="B176" s="363">
        <f>SUM(B148:B174)</f>
        <v>77828</v>
      </c>
      <c r="D176" s="387">
        <f>B176/B147</f>
        <v>1</v>
      </c>
      <c r="E176" s="1"/>
      <c r="G176" s="1"/>
    </row>
    <row r="177" spans="1:7">
      <c r="E177" s="1"/>
      <c r="G177" s="1"/>
    </row>
    <row r="178" spans="1:7">
      <c r="E178" s="1"/>
      <c r="G178" s="1"/>
    </row>
    <row r="179" spans="1:7">
      <c r="A179" s="396" t="s">
        <v>5740</v>
      </c>
      <c r="B179" s="397">
        <f>SUM(B180:B194)</f>
        <v>75779</v>
      </c>
      <c r="C179" s="366"/>
      <c r="D179" s="366"/>
      <c r="E179" s="1"/>
      <c r="G179" s="1"/>
    </row>
    <row r="180" spans="1:7">
      <c r="A180" s="365" t="s">
        <v>806</v>
      </c>
      <c r="B180" s="9">
        <v>5522</v>
      </c>
      <c r="C180" s="366"/>
      <c r="D180" s="365" t="s">
        <v>5740</v>
      </c>
      <c r="E180" s="1"/>
      <c r="G180" s="1"/>
    </row>
    <row r="181" spans="1:7">
      <c r="A181" s="365" t="s">
        <v>1517</v>
      </c>
      <c r="B181" s="9">
        <v>5338</v>
      </c>
      <c r="C181" s="366"/>
      <c r="D181" s="365" t="s">
        <v>5740</v>
      </c>
      <c r="E181" s="1"/>
      <c r="G181" s="1"/>
    </row>
    <row r="182" spans="1:7">
      <c r="A182" s="365" t="s">
        <v>697</v>
      </c>
      <c r="B182" s="9">
        <v>5086</v>
      </c>
      <c r="C182" s="366"/>
      <c r="D182" s="365" t="s">
        <v>5740</v>
      </c>
      <c r="E182" s="1"/>
      <c r="G182" s="1"/>
    </row>
    <row r="183" spans="1:7">
      <c r="A183" s="365" t="s">
        <v>5764</v>
      </c>
      <c r="B183" s="9">
        <v>5449</v>
      </c>
      <c r="C183" s="366"/>
      <c r="D183" s="365" t="s">
        <v>5740</v>
      </c>
      <c r="E183" s="1"/>
      <c r="G183" s="1"/>
    </row>
    <row r="184" spans="1:7">
      <c r="A184" s="365" t="s">
        <v>5765</v>
      </c>
      <c r="B184" s="9">
        <v>5280</v>
      </c>
      <c r="C184" s="366"/>
      <c r="D184" s="365" t="s">
        <v>5740</v>
      </c>
      <c r="E184" s="1"/>
      <c r="G184" s="1"/>
    </row>
    <row r="185" spans="1:7">
      <c r="A185" s="365" t="s">
        <v>5766</v>
      </c>
      <c r="B185" s="9">
        <v>5459</v>
      </c>
      <c r="C185" s="366"/>
      <c r="D185" s="365" t="s">
        <v>5740</v>
      </c>
      <c r="E185" s="1"/>
      <c r="G185" s="1"/>
    </row>
    <row r="186" spans="1:7">
      <c r="A186" s="365" t="s">
        <v>5767</v>
      </c>
      <c r="B186" s="9">
        <v>5075</v>
      </c>
      <c r="C186" s="366"/>
      <c r="D186" s="365" t="s">
        <v>5740</v>
      </c>
      <c r="E186" s="1"/>
      <c r="G186" s="1"/>
    </row>
    <row r="187" spans="1:7">
      <c r="A187" s="365" t="s">
        <v>5768</v>
      </c>
      <c r="B187" s="9">
        <v>4528</v>
      </c>
      <c r="C187" s="366"/>
      <c r="D187" s="365" t="s">
        <v>5740</v>
      </c>
      <c r="E187" s="1"/>
      <c r="G187" s="1"/>
    </row>
    <row r="188" spans="1:7">
      <c r="A188" s="365" t="s">
        <v>5687</v>
      </c>
      <c r="B188" s="9">
        <v>4596</v>
      </c>
      <c r="C188" s="366"/>
      <c r="D188" s="365" t="s">
        <v>5740</v>
      </c>
      <c r="E188" s="1"/>
      <c r="G188" s="1"/>
    </row>
    <row r="189" spans="1:7">
      <c r="A189" s="365" t="s">
        <v>5769</v>
      </c>
      <c r="B189" s="9">
        <v>4275</v>
      </c>
      <c r="C189" s="366"/>
      <c r="D189" s="365" t="s">
        <v>5740</v>
      </c>
      <c r="E189" s="1"/>
      <c r="G189" s="1"/>
    </row>
    <row r="190" spans="1:7">
      <c r="A190" s="365" t="s">
        <v>5771</v>
      </c>
      <c r="B190" s="9">
        <v>5210</v>
      </c>
      <c r="C190" s="366"/>
      <c r="D190" s="365" t="s">
        <v>5740</v>
      </c>
      <c r="E190" s="1"/>
      <c r="G190" s="1"/>
    </row>
    <row r="191" spans="1:7">
      <c r="A191" s="365" t="s">
        <v>5772</v>
      </c>
      <c r="B191" s="9">
        <v>6347</v>
      </c>
      <c r="C191" s="366"/>
      <c r="D191" s="365" t="s">
        <v>5740</v>
      </c>
      <c r="E191" s="1"/>
      <c r="G191" s="1"/>
    </row>
    <row r="192" spans="1:7">
      <c r="A192" s="365" t="s">
        <v>5773</v>
      </c>
      <c r="B192" s="9">
        <v>5101</v>
      </c>
      <c r="C192" s="366"/>
      <c r="D192" s="365" t="s">
        <v>5740</v>
      </c>
      <c r="E192" s="1"/>
      <c r="G192" s="1"/>
    </row>
    <row r="193" spans="1:7">
      <c r="A193" s="365" t="s">
        <v>5770</v>
      </c>
      <c r="B193" s="9">
        <v>5491</v>
      </c>
      <c r="C193" s="366"/>
      <c r="D193" s="365" t="s">
        <v>5745</v>
      </c>
      <c r="E193" s="1"/>
      <c r="G193" s="1"/>
    </row>
    <row r="194" spans="1:7">
      <c r="A194" s="365" t="s">
        <v>2939</v>
      </c>
      <c r="B194" s="4">
        <v>3022</v>
      </c>
      <c r="C194" s="366"/>
      <c r="D194" s="365" t="s">
        <v>5746</v>
      </c>
      <c r="E194" s="1"/>
      <c r="G194" s="1"/>
    </row>
    <row r="195" spans="1:7">
      <c r="A195" s="365"/>
      <c r="B195" s="9"/>
      <c r="C195" s="366"/>
      <c r="D195" s="365"/>
      <c r="E195" s="1"/>
      <c r="G195" s="1"/>
    </row>
    <row r="196" spans="1:7">
      <c r="A196" s="365" t="s">
        <v>5740</v>
      </c>
      <c r="B196" s="367">
        <f>SUM(B180:B192)</f>
        <v>67266</v>
      </c>
      <c r="C196" s="366"/>
      <c r="D196" s="398">
        <f>B196/B179</f>
        <v>0.88766016970400774</v>
      </c>
      <c r="E196" s="1"/>
      <c r="G196" s="1"/>
    </row>
    <row r="197" spans="1:7">
      <c r="A197" s="365" t="s">
        <v>5745</v>
      </c>
      <c r="B197" s="367">
        <f>B193</f>
        <v>5491</v>
      </c>
      <c r="C197" s="366"/>
      <c r="D197" s="398">
        <f>B197/B179</f>
        <v>7.2460708111746E-2</v>
      </c>
      <c r="E197" s="1"/>
      <c r="G197" s="1"/>
    </row>
    <row r="198" spans="1:7">
      <c r="A198" s="365" t="s">
        <v>5746</v>
      </c>
      <c r="B198" s="363">
        <f>B194</f>
        <v>3022</v>
      </c>
      <c r="C198" s="366"/>
      <c r="D198" s="398">
        <f>B198/B179</f>
        <v>3.9879122184246295E-2</v>
      </c>
      <c r="E198" s="1"/>
      <c r="G198" s="1"/>
    </row>
    <row r="199" spans="1:7">
      <c r="E199" s="1"/>
      <c r="G199" s="1"/>
    </row>
    <row r="200" spans="1:7">
      <c r="E200" s="1"/>
      <c r="G200" s="1"/>
    </row>
    <row r="201" spans="1:7">
      <c r="A201" s="389" t="s">
        <v>5874</v>
      </c>
      <c r="B201" s="390">
        <f>SUM(B202:B215)</f>
        <v>75130</v>
      </c>
      <c r="C201" s="370"/>
      <c r="D201" s="370"/>
      <c r="E201" s="1"/>
      <c r="G201" s="1"/>
    </row>
    <row r="202" spans="1:7">
      <c r="A202" s="369" t="s">
        <v>5975</v>
      </c>
      <c r="B202" s="3">
        <v>5311</v>
      </c>
      <c r="C202" s="370"/>
      <c r="D202" s="369" t="s">
        <v>5874</v>
      </c>
      <c r="E202" s="1"/>
      <c r="G202" s="1"/>
    </row>
    <row r="203" spans="1:7">
      <c r="A203" s="369" t="s">
        <v>5976</v>
      </c>
      <c r="B203" s="3">
        <v>5133</v>
      </c>
      <c r="C203" s="370"/>
      <c r="D203" s="369" t="s">
        <v>5874</v>
      </c>
      <c r="E203" s="1"/>
      <c r="G203" s="1"/>
    </row>
    <row r="204" spans="1:7">
      <c r="A204" s="369" t="s">
        <v>5977</v>
      </c>
      <c r="B204" s="3">
        <v>4959</v>
      </c>
      <c r="C204" s="370"/>
      <c r="D204" s="369" t="s">
        <v>5874</v>
      </c>
      <c r="E204" s="1"/>
      <c r="G204" s="1"/>
    </row>
    <row r="205" spans="1:7">
      <c r="A205" s="369" t="s">
        <v>5978</v>
      </c>
      <c r="B205" s="3">
        <v>4740</v>
      </c>
      <c r="C205" s="370"/>
      <c r="D205" s="369" t="s">
        <v>5874</v>
      </c>
      <c r="E205" s="1"/>
      <c r="G205" s="1"/>
    </row>
    <row r="206" spans="1:7">
      <c r="A206" s="369" t="s">
        <v>5979</v>
      </c>
      <c r="B206" s="3">
        <v>5090</v>
      </c>
      <c r="C206" s="370"/>
      <c r="D206" s="369" t="s">
        <v>5874</v>
      </c>
      <c r="E206" s="1"/>
      <c r="G206" s="1"/>
    </row>
    <row r="207" spans="1:7">
      <c r="A207" s="369" t="s">
        <v>5980</v>
      </c>
      <c r="B207" s="3">
        <v>4960</v>
      </c>
      <c r="C207" s="370"/>
      <c r="D207" s="369" t="s">
        <v>5874</v>
      </c>
      <c r="E207" s="1"/>
      <c r="G207" s="1"/>
    </row>
    <row r="208" spans="1:7">
      <c r="A208" s="369" t="s">
        <v>5981</v>
      </c>
      <c r="B208" s="3">
        <v>3679</v>
      </c>
      <c r="C208" s="370"/>
      <c r="D208" s="369" t="s">
        <v>5874</v>
      </c>
      <c r="E208" s="1"/>
      <c r="G208" s="1"/>
    </row>
    <row r="209" spans="1:7">
      <c r="A209" s="369" t="s">
        <v>5982</v>
      </c>
      <c r="B209" s="3">
        <v>4870</v>
      </c>
      <c r="C209" s="370"/>
      <c r="D209" s="369" t="s">
        <v>5874</v>
      </c>
      <c r="E209" s="1"/>
      <c r="G209" s="1"/>
    </row>
    <row r="210" spans="1:7">
      <c r="A210" s="369" t="s">
        <v>5983</v>
      </c>
      <c r="B210" s="3">
        <v>4663</v>
      </c>
      <c r="C210" s="370"/>
      <c r="D210" s="369" t="s">
        <v>5874</v>
      </c>
      <c r="E210" s="1"/>
      <c r="G210" s="1"/>
    </row>
    <row r="211" spans="1:7">
      <c r="A211" s="369" t="s">
        <v>2241</v>
      </c>
      <c r="B211" s="3">
        <v>4495</v>
      </c>
      <c r="C211" s="370"/>
      <c r="D211" s="369" t="s">
        <v>5874</v>
      </c>
      <c r="E211" s="1"/>
      <c r="G211" s="1"/>
    </row>
    <row r="212" spans="1:7">
      <c r="A212" s="369" t="s">
        <v>1915</v>
      </c>
      <c r="B212" s="3">
        <v>4853</v>
      </c>
      <c r="C212" s="370"/>
      <c r="D212" s="369" t="s">
        <v>5874</v>
      </c>
      <c r="E212" s="1"/>
      <c r="G212" s="1"/>
    </row>
    <row r="213" spans="1:7">
      <c r="A213" s="369" t="s">
        <v>832</v>
      </c>
      <c r="B213" s="3">
        <v>5008</v>
      </c>
      <c r="C213" s="370"/>
      <c r="D213" s="369" t="s">
        <v>5874</v>
      </c>
      <c r="E213" s="1"/>
      <c r="G213" s="1"/>
    </row>
    <row r="214" spans="1:7">
      <c r="A214" s="369" t="s">
        <v>5929</v>
      </c>
      <c r="B214" s="3">
        <v>8900</v>
      </c>
      <c r="C214" s="370"/>
      <c r="D214" s="369" t="s">
        <v>5884</v>
      </c>
      <c r="E214" s="1"/>
      <c r="G214" s="1"/>
    </row>
    <row r="215" spans="1:7">
      <c r="A215" s="369" t="s">
        <v>5930</v>
      </c>
      <c r="B215" s="3">
        <v>8469</v>
      </c>
      <c r="C215" s="370"/>
      <c r="D215" s="369" t="s">
        <v>5884</v>
      </c>
      <c r="E215" s="1"/>
      <c r="G215" s="1"/>
    </row>
    <row r="216" spans="1:7">
      <c r="A216" s="369"/>
      <c r="B216" s="3"/>
      <c r="C216" s="370"/>
      <c r="D216" s="369"/>
      <c r="E216" s="1"/>
      <c r="G216" s="1"/>
    </row>
    <row r="217" spans="1:7">
      <c r="A217" s="369" t="s">
        <v>5874</v>
      </c>
      <c r="B217" s="3">
        <f>SUM(B202:B213)</f>
        <v>57761</v>
      </c>
      <c r="C217" s="370"/>
      <c r="D217" s="399">
        <f>B217/B201</f>
        <v>0.76881405563689609</v>
      </c>
      <c r="E217" s="1"/>
      <c r="G217" s="1"/>
    </row>
    <row r="218" spans="1:7">
      <c r="A218" s="369" t="s">
        <v>5884</v>
      </c>
      <c r="B218" s="3">
        <f>SUM(B214:B215)</f>
        <v>17369</v>
      </c>
      <c r="C218" s="370"/>
      <c r="D218" s="399">
        <f>B218/B201</f>
        <v>0.23118594436310394</v>
      </c>
      <c r="E218" s="1"/>
      <c r="G218" s="1"/>
    </row>
    <row r="219" spans="1:7">
      <c r="A219" s="369"/>
      <c r="B219" s="3"/>
      <c r="C219" s="370"/>
      <c r="D219" s="369"/>
      <c r="E219" s="1"/>
      <c r="G219" s="1"/>
    </row>
    <row r="220" spans="1:7">
      <c r="A220" s="369"/>
      <c r="B220" s="3"/>
      <c r="C220" s="370"/>
      <c r="D220" s="369"/>
      <c r="E220" s="1"/>
      <c r="G220" s="1"/>
    </row>
    <row r="221" spans="1:7">
      <c r="A221" s="395" t="s">
        <v>6513</v>
      </c>
      <c r="B221" s="36">
        <f>SUM(B222:B248)</f>
        <v>74198</v>
      </c>
      <c r="C221" s="370"/>
      <c r="D221" s="369"/>
      <c r="E221" s="1"/>
      <c r="G221" s="1"/>
    </row>
    <row r="222" spans="1:7">
      <c r="A222" s="380" t="s">
        <v>6554</v>
      </c>
      <c r="B222" s="3">
        <v>5582</v>
      </c>
      <c r="C222" s="381"/>
      <c r="D222" s="380" t="s">
        <v>6513</v>
      </c>
      <c r="E222" s="1"/>
      <c r="G222" s="1"/>
    </row>
    <row r="223" spans="1:7">
      <c r="A223" s="380" t="s">
        <v>6103</v>
      </c>
      <c r="B223" s="3">
        <v>5655</v>
      </c>
      <c r="C223" s="381"/>
      <c r="D223" s="380" t="s">
        <v>6513</v>
      </c>
      <c r="E223" s="1"/>
      <c r="G223" s="1"/>
    </row>
    <row r="224" spans="1:7">
      <c r="A224" s="380" t="s">
        <v>2393</v>
      </c>
      <c r="B224" s="3">
        <v>5588</v>
      </c>
      <c r="C224" s="381"/>
      <c r="D224" s="380" t="s">
        <v>6513</v>
      </c>
      <c r="E224" s="1"/>
      <c r="G224" s="1"/>
    </row>
    <row r="225" spans="1:7">
      <c r="A225" s="380" t="s">
        <v>6564</v>
      </c>
      <c r="B225" s="4">
        <v>1785</v>
      </c>
      <c r="C225" s="381"/>
      <c r="D225" s="380" t="s">
        <v>6513</v>
      </c>
      <c r="E225" s="1"/>
      <c r="G225" s="1"/>
    </row>
    <row r="226" spans="1:7">
      <c r="A226" s="380" t="s">
        <v>6565</v>
      </c>
      <c r="B226" s="4">
        <v>3406</v>
      </c>
      <c r="C226" s="381"/>
      <c r="D226" s="380" t="s">
        <v>6513</v>
      </c>
      <c r="E226" s="1"/>
      <c r="G226" s="1"/>
    </row>
    <row r="227" spans="1:7">
      <c r="A227" s="380" t="s">
        <v>6566</v>
      </c>
      <c r="B227" s="4">
        <v>3604</v>
      </c>
      <c r="C227" s="381"/>
      <c r="D227" s="380" t="s">
        <v>6513</v>
      </c>
      <c r="E227" s="1"/>
      <c r="G227" s="1"/>
    </row>
    <row r="228" spans="1:7">
      <c r="A228" s="380" t="s">
        <v>6567</v>
      </c>
      <c r="B228" s="4">
        <v>1866</v>
      </c>
      <c r="C228" s="381"/>
      <c r="D228" s="380" t="s">
        <v>6513</v>
      </c>
      <c r="E228" s="1"/>
      <c r="G228" s="1"/>
    </row>
    <row r="229" spans="1:7">
      <c r="A229" s="380" t="s">
        <v>6569</v>
      </c>
      <c r="B229" s="4">
        <v>1701</v>
      </c>
      <c r="C229" s="381"/>
      <c r="D229" s="380" t="s">
        <v>6513</v>
      </c>
      <c r="E229" s="1"/>
      <c r="G229" s="1"/>
    </row>
    <row r="230" spans="1:7">
      <c r="A230" s="380" t="s">
        <v>6570</v>
      </c>
      <c r="B230" s="4">
        <v>1931</v>
      </c>
      <c r="C230" s="381"/>
      <c r="D230" s="380" t="s">
        <v>6513</v>
      </c>
      <c r="E230" s="1"/>
      <c r="G230" s="1"/>
    </row>
    <row r="231" spans="1:7">
      <c r="A231" s="380" t="s">
        <v>6573</v>
      </c>
      <c r="B231" s="4">
        <v>1799</v>
      </c>
      <c r="C231" s="381"/>
      <c r="D231" s="380" t="s">
        <v>6513</v>
      </c>
      <c r="E231" s="1"/>
      <c r="G231" s="1"/>
    </row>
    <row r="232" spans="1:7">
      <c r="A232" s="380" t="s">
        <v>6574</v>
      </c>
      <c r="B232" s="4">
        <v>1670</v>
      </c>
      <c r="C232" s="381"/>
      <c r="D232" s="380" t="s">
        <v>6513</v>
      </c>
      <c r="E232" s="1"/>
      <c r="G232" s="1"/>
    </row>
    <row r="233" spans="1:7">
      <c r="A233" s="380" t="s">
        <v>6575</v>
      </c>
      <c r="B233" s="4">
        <v>1802</v>
      </c>
      <c r="C233" s="381"/>
      <c r="D233" s="380" t="s">
        <v>6513</v>
      </c>
      <c r="E233" s="1"/>
      <c r="G233" s="1"/>
    </row>
    <row r="234" spans="1:7">
      <c r="A234" s="380" t="s">
        <v>6578</v>
      </c>
      <c r="B234" s="4">
        <v>1806</v>
      </c>
      <c r="C234" s="381"/>
      <c r="D234" s="380" t="s">
        <v>6513</v>
      </c>
      <c r="E234" s="1"/>
      <c r="G234" s="1"/>
    </row>
    <row r="235" spans="1:7">
      <c r="A235" s="380" t="s">
        <v>6586</v>
      </c>
      <c r="B235" s="4">
        <v>2125</v>
      </c>
      <c r="C235" s="381"/>
      <c r="D235" s="380" t="s">
        <v>6513</v>
      </c>
      <c r="E235" s="1"/>
      <c r="G235" s="1"/>
    </row>
    <row r="236" spans="1:7">
      <c r="A236" s="380" t="s">
        <v>6587</v>
      </c>
      <c r="B236" s="4">
        <v>1801</v>
      </c>
      <c r="C236" s="381"/>
      <c r="D236" s="380" t="s">
        <v>6513</v>
      </c>
      <c r="E236" s="1"/>
      <c r="G236" s="1"/>
    </row>
    <row r="237" spans="1:7">
      <c r="A237" s="380" t="s">
        <v>6589</v>
      </c>
      <c r="B237" s="4">
        <v>1993</v>
      </c>
      <c r="C237" s="381"/>
      <c r="D237" s="380" t="s">
        <v>6513</v>
      </c>
      <c r="E237" s="1"/>
      <c r="G237" s="1"/>
    </row>
    <row r="238" spans="1:7">
      <c r="A238" s="380" t="s">
        <v>6591</v>
      </c>
      <c r="B238" s="4">
        <v>1923</v>
      </c>
      <c r="C238" s="381"/>
      <c r="D238" s="380" t="s">
        <v>6513</v>
      </c>
      <c r="E238" s="1"/>
      <c r="G238" s="1"/>
    </row>
    <row r="239" spans="1:7">
      <c r="A239" s="380" t="s">
        <v>6624</v>
      </c>
      <c r="B239" s="9">
        <v>4236</v>
      </c>
      <c r="C239" s="381"/>
      <c r="D239" s="380" t="s">
        <v>6513</v>
      </c>
      <c r="E239" s="1"/>
      <c r="G239" s="1"/>
    </row>
    <row r="240" spans="1:7">
      <c r="A240" s="380" t="s">
        <v>6625</v>
      </c>
      <c r="B240" s="9">
        <v>2470</v>
      </c>
      <c r="C240" s="381"/>
      <c r="D240" s="380" t="s">
        <v>6513</v>
      </c>
      <c r="E240" s="1"/>
      <c r="G240" s="1"/>
    </row>
    <row r="241" spans="1:7">
      <c r="A241" s="380" t="s">
        <v>6626</v>
      </c>
      <c r="B241" s="9">
        <v>2540</v>
      </c>
      <c r="C241" s="381"/>
      <c r="D241" s="380" t="s">
        <v>6513</v>
      </c>
      <c r="E241" s="1"/>
      <c r="G241" s="1"/>
    </row>
    <row r="242" spans="1:7">
      <c r="A242" s="380" t="s">
        <v>6627</v>
      </c>
      <c r="B242" s="9">
        <v>2220</v>
      </c>
      <c r="C242" s="381"/>
      <c r="D242" s="380" t="s">
        <v>6513</v>
      </c>
      <c r="E242" s="1"/>
      <c r="G242" s="1"/>
    </row>
    <row r="243" spans="1:7">
      <c r="A243" s="380" t="s">
        <v>6628</v>
      </c>
      <c r="B243" s="9">
        <v>4841</v>
      </c>
      <c r="C243" s="381"/>
      <c r="D243" s="380" t="s">
        <v>6513</v>
      </c>
      <c r="E243" s="1"/>
      <c r="G243" s="1"/>
    </row>
    <row r="244" spans="1:7">
      <c r="A244" s="380" t="s">
        <v>6629</v>
      </c>
      <c r="B244" s="9">
        <v>5333</v>
      </c>
      <c r="C244" s="381"/>
      <c r="D244" s="380" t="s">
        <v>6513</v>
      </c>
      <c r="E244" s="1"/>
      <c r="G244" s="1"/>
    </row>
    <row r="245" spans="1:7">
      <c r="A245" s="380" t="s">
        <v>48</v>
      </c>
      <c r="B245" s="9">
        <v>4059</v>
      </c>
      <c r="C245" s="381"/>
      <c r="D245" s="380" t="s">
        <v>6513</v>
      </c>
      <c r="E245" s="1"/>
      <c r="G245" s="1"/>
    </row>
    <row r="246" spans="1:7">
      <c r="A246" s="380" t="s">
        <v>6641</v>
      </c>
      <c r="B246" s="9">
        <v>2071</v>
      </c>
      <c r="C246" s="381"/>
      <c r="D246" s="380" t="s">
        <v>6513</v>
      </c>
      <c r="E246" s="1"/>
      <c r="G246" s="1"/>
    </row>
    <row r="247" spans="1:7">
      <c r="A247" s="380" t="s">
        <v>6627</v>
      </c>
      <c r="B247" s="9">
        <v>232</v>
      </c>
      <c r="C247" s="381"/>
      <c r="D247" s="380" t="s">
        <v>6516</v>
      </c>
      <c r="E247" s="1"/>
      <c r="G247" s="1"/>
    </row>
    <row r="248" spans="1:7">
      <c r="A248" s="380" t="s">
        <v>6641</v>
      </c>
      <c r="B248" s="9">
        <v>159</v>
      </c>
      <c r="C248" s="381"/>
      <c r="D248" s="380" t="s">
        <v>6516</v>
      </c>
      <c r="E248" s="1"/>
      <c r="G248" s="1"/>
    </row>
    <row r="249" spans="1:7">
      <c r="E249" s="1"/>
      <c r="G249" s="1"/>
    </row>
    <row r="250" spans="1:7">
      <c r="A250" s="380" t="s">
        <v>6513</v>
      </c>
      <c r="B250" s="3">
        <f>SUM(B222:B246)</f>
        <v>73807</v>
      </c>
      <c r="C250" s="370"/>
      <c r="D250" s="399">
        <f>B250/B221</f>
        <v>0.99473031618102914</v>
      </c>
      <c r="E250" s="1"/>
      <c r="G250" s="1"/>
    </row>
    <row r="251" spans="1:7">
      <c r="A251" s="380" t="s">
        <v>6516</v>
      </c>
      <c r="B251" s="3">
        <f>SUM(B247:B248)</f>
        <v>391</v>
      </c>
      <c r="C251" s="370"/>
      <c r="D251" s="399">
        <f>B251/B221</f>
        <v>5.2696838189708614E-3</v>
      </c>
      <c r="E251" s="1"/>
      <c r="G251" s="1"/>
    </row>
    <row r="252" spans="1:7">
      <c r="A252" s="369"/>
      <c r="B252" s="3"/>
      <c r="C252" s="370"/>
      <c r="D252" s="369"/>
      <c r="E252" s="1"/>
      <c r="G252" s="1"/>
    </row>
    <row r="253" spans="1:7">
      <c r="A253" s="369"/>
      <c r="B253" s="3"/>
      <c r="C253" s="370"/>
      <c r="D253" s="369"/>
      <c r="E253" s="1"/>
      <c r="G253" s="1"/>
    </row>
    <row r="254" spans="1:7">
      <c r="A254" s="389" t="s">
        <v>5875</v>
      </c>
      <c r="B254" s="390">
        <f>SUM(B255:B268)</f>
        <v>78107</v>
      </c>
      <c r="C254" s="370"/>
      <c r="D254" s="370"/>
      <c r="E254" s="1"/>
      <c r="G254" s="1"/>
    </row>
    <row r="255" spans="1:7">
      <c r="A255" s="369" t="s">
        <v>5987</v>
      </c>
      <c r="B255" s="3">
        <v>8026</v>
      </c>
      <c r="C255" s="370"/>
      <c r="D255" s="369" t="s">
        <v>5875</v>
      </c>
      <c r="E255" s="1"/>
      <c r="G255" s="1"/>
    </row>
    <row r="256" spans="1:7">
      <c r="A256" s="369" t="s">
        <v>5989</v>
      </c>
      <c r="B256" s="3">
        <v>4391</v>
      </c>
      <c r="C256" s="370"/>
      <c r="D256" s="369" t="s">
        <v>5875</v>
      </c>
      <c r="E256" s="1"/>
      <c r="G256" s="1"/>
    </row>
    <row r="257" spans="1:7">
      <c r="A257" s="369" t="s">
        <v>5990</v>
      </c>
      <c r="B257" s="3">
        <v>4495</v>
      </c>
      <c r="C257" s="370"/>
      <c r="D257" s="369" t="s">
        <v>5875</v>
      </c>
      <c r="E257" s="1"/>
      <c r="G257" s="1"/>
    </row>
    <row r="258" spans="1:7">
      <c r="A258" s="369" t="s">
        <v>5991</v>
      </c>
      <c r="B258" s="3">
        <v>6438</v>
      </c>
      <c r="C258" s="370"/>
      <c r="D258" s="369" t="s">
        <v>5875</v>
      </c>
      <c r="E258" s="1"/>
      <c r="G258" s="1"/>
    </row>
    <row r="259" spans="1:7">
      <c r="A259" s="369" t="s">
        <v>5992</v>
      </c>
      <c r="B259" s="3">
        <v>4760</v>
      </c>
      <c r="C259" s="370"/>
      <c r="D259" s="369" t="s">
        <v>5875</v>
      </c>
      <c r="E259" s="1"/>
      <c r="G259" s="1"/>
    </row>
    <row r="260" spans="1:7">
      <c r="A260" s="369" t="s">
        <v>5994</v>
      </c>
      <c r="B260" s="3">
        <v>4888</v>
      </c>
      <c r="C260" s="370"/>
      <c r="D260" s="369" t="s">
        <v>5875</v>
      </c>
      <c r="E260" s="1"/>
      <c r="G260" s="1"/>
    </row>
    <row r="261" spans="1:7">
      <c r="A261" s="369" t="s">
        <v>5995</v>
      </c>
      <c r="B261" s="3">
        <v>7706</v>
      </c>
      <c r="C261" s="370"/>
      <c r="D261" s="369" t="s">
        <v>5875</v>
      </c>
      <c r="E261" s="1"/>
      <c r="G261" s="1"/>
    </row>
    <row r="262" spans="1:7">
      <c r="A262" s="369" t="s">
        <v>5996</v>
      </c>
      <c r="B262" s="3">
        <v>4307</v>
      </c>
      <c r="C262" s="370"/>
      <c r="D262" s="369" t="s">
        <v>5875</v>
      </c>
      <c r="E262" s="1"/>
      <c r="G262" s="1"/>
    </row>
    <row r="263" spans="1:7">
      <c r="A263" s="369" t="s">
        <v>5997</v>
      </c>
      <c r="B263" s="3">
        <v>6751</v>
      </c>
      <c r="C263" s="370"/>
      <c r="D263" s="369" t="s">
        <v>5875</v>
      </c>
      <c r="E263" s="1"/>
      <c r="G263" s="1"/>
    </row>
    <row r="264" spans="1:7">
      <c r="A264" s="369" t="s">
        <v>608</v>
      </c>
      <c r="B264" s="3">
        <v>6572</v>
      </c>
      <c r="C264" s="370"/>
      <c r="D264" s="369" t="s">
        <v>5875</v>
      </c>
      <c r="E264" s="1"/>
      <c r="G264" s="1"/>
    </row>
    <row r="265" spans="1:7">
      <c r="A265" s="369" t="s">
        <v>6002</v>
      </c>
      <c r="B265" s="3">
        <v>6593</v>
      </c>
      <c r="C265" s="370"/>
      <c r="D265" s="369" t="s">
        <v>5875</v>
      </c>
      <c r="E265" s="1"/>
      <c r="G265" s="1"/>
    </row>
    <row r="266" spans="1:7">
      <c r="A266" s="369" t="s">
        <v>6003</v>
      </c>
      <c r="B266" s="3">
        <v>4230</v>
      </c>
      <c r="C266" s="370"/>
      <c r="D266" s="369" t="s">
        <v>5875</v>
      </c>
      <c r="E266" s="1"/>
      <c r="G266" s="1"/>
    </row>
    <row r="267" spans="1:7">
      <c r="A267" s="369" t="s">
        <v>570</v>
      </c>
      <c r="B267" s="3">
        <v>4542</v>
      </c>
      <c r="C267" s="370"/>
      <c r="D267" s="369" t="s">
        <v>5875</v>
      </c>
      <c r="E267" s="1"/>
      <c r="G267" s="1"/>
    </row>
    <row r="268" spans="1:7">
      <c r="A268" s="369" t="s">
        <v>6004</v>
      </c>
      <c r="B268" s="3">
        <v>4408</v>
      </c>
      <c r="C268" s="370"/>
      <c r="D268" s="369" t="s">
        <v>5875</v>
      </c>
      <c r="E268" s="1"/>
      <c r="G268" s="1"/>
    </row>
    <row r="269" spans="1:7">
      <c r="A269" s="370"/>
      <c r="B269" s="370"/>
      <c r="C269" s="370"/>
      <c r="D269" s="370"/>
      <c r="E269" s="1"/>
      <c r="G269" s="1"/>
    </row>
    <row r="270" spans="1:7">
      <c r="A270" s="369" t="s">
        <v>5875</v>
      </c>
      <c r="B270" s="371">
        <f>SUM(B255:B268)</f>
        <v>78107</v>
      </c>
      <c r="C270" s="370"/>
      <c r="D270" s="400">
        <f>B270/B254</f>
        <v>1</v>
      </c>
      <c r="E270" s="1"/>
      <c r="G270" s="1"/>
    </row>
    <row r="271" spans="1:7">
      <c r="E271" s="1"/>
      <c r="G271" s="1"/>
    </row>
    <row r="272" spans="1:7">
      <c r="A272" s="369"/>
      <c r="B272" s="3"/>
      <c r="C272" s="370"/>
      <c r="D272" s="369"/>
      <c r="E272" s="1"/>
      <c r="G272" s="1"/>
    </row>
    <row r="273" spans="1:7">
      <c r="A273" s="389" t="s">
        <v>5877</v>
      </c>
      <c r="B273" s="390">
        <f>SUM(B274:B287)</f>
        <v>74140</v>
      </c>
      <c r="C273" s="370"/>
      <c r="D273" s="370"/>
      <c r="E273" s="1"/>
      <c r="G273" s="1"/>
    </row>
    <row r="274" spans="1:7">
      <c r="A274" s="369" t="s">
        <v>6006</v>
      </c>
      <c r="B274" s="3">
        <v>6424</v>
      </c>
      <c r="C274" s="370"/>
      <c r="D274" s="369" t="s">
        <v>5877</v>
      </c>
      <c r="E274" s="1"/>
      <c r="G274" s="1"/>
    </row>
    <row r="275" spans="1:7">
      <c r="A275" s="369" t="s">
        <v>697</v>
      </c>
      <c r="B275" s="3">
        <v>6662</v>
      </c>
      <c r="C275" s="370"/>
      <c r="D275" s="369" t="s">
        <v>5877</v>
      </c>
      <c r="E275" s="1"/>
      <c r="G275" s="1"/>
    </row>
    <row r="276" spans="1:7">
      <c r="A276" s="369" t="s">
        <v>6008</v>
      </c>
      <c r="B276" s="3">
        <v>3275</v>
      </c>
      <c r="C276" s="370"/>
      <c r="D276" s="369" t="s">
        <v>5877</v>
      </c>
      <c r="E276" s="1"/>
      <c r="G276" s="1"/>
    </row>
    <row r="277" spans="1:7">
      <c r="A277" s="369" t="s">
        <v>6014</v>
      </c>
      <c r="B277" s="3">
        <v>4126</v>
      </c>
      <c r="C277" s="370"/>
      <c r="D277" s="369" t="s">
        <v>5877</v>
      </c>
      <c r="E277" s="1"/>
      <c r="G277" s="1"/>
    </row>
    <row r="278" spans="1:7">
      <c r="A278" s="369" t="s">
        <v>6015</v>
      </c>
      <c r="B278" s="3">
        <v>6732</v>
      </c>
      <c r="C278" s="370"/>
      <c r="D278" s="369" t="s">
        <v>5877</v>
      </c>
      <c r="E278" s="1"/>
      <c r="G278" s="1"/>
    </row>
    <row r="279" spans="1:7">
      <c r="A279" s="369" t="s">
        <v>6016</v>
      </c>
      <c r="B279" s="3">
        <v>4118</v>
      </c>
      <c r="C279" s="370"/>
      <c r="D279" s="369" t="s">
        <v>5877</v>
      </c>
      <c r="E279" s="1"/>
      <c r="G279" s="1"/>
    </row>
    <row r="280" spans="1:7">
      <c r="A280" s="369" t="s">
        <v>2453</v>
      </c>
      <c r="B280" s="3">
        <v>7104</v>
      </c>
      <c r="C280" s="370"/>
      <c r="D280" s="369" t="s">
        <v>5877</v>
      </c>
      <c r="E280" s="1"/>
      <c r="G280" s="1"/>
    </row>
    <row r="281" spans="1:7">
      <c r="A281" s="369" t="s">
        <v>6018</v>
      </c>
      <c r="B281" s="3">
        <v>6223</v>
      </c>
      <c r="C281" s="370"/>
      <c r="D281" s="369" t="s">
        <v>5877</v>
      </c>
      <c r="E281" s="1"/>
      <c r="G281" s="1"/>
    </row>
    <row r="282" spans="1:7">
      <c r="A282" s="369" t="s">
        <v>6019</v>
      </c>
      <c r="B282" s="3">
        <v>5794</v>
      </c>
      <c r="C282" s="370"/>
      <c r="D282" s="369" t="s">
        <v>5877</v>
      </c>
      <c r="E282" s="1"/>
      <c r="G282" s="1"/>
    </row>
    <row r="283" spans="1:7">
      <c r="A283" s="369" t="s">
        <v>2181</v>
      </c>
      <c r="B283" s="3">
        <v>4861</v>
      </c>
      <c r="C283" s="370"/>
      <c r="D283" s="369" t="s">
        <v>5877</v>
      </c>
      <c r="E283" s="1"/>
      <c r="G283" s="1"/>
    </row>
    <row r="284" spans="1:7">
      <c r="A284" s="369" t="s">
        <v>4219</v>
      </c>
      <c r="B284" s="3">
        <v>5834</v>
      </c>
      <c r="C284" s="370"/>
      <c r="D284" s="369" t="s">
        <v>5877</v>
      </c>
      <c r="E284" s="1"/>
      <c r="G284" s="1"/>
    </row>
    <row r="285" spans="1:7">
      <c r="A285" s="369" t="s">
        <v>1338</v>
      </c>
      <c r="B285" s="3">
        <v>3918</v>
      </c>
      <c r="C285" s="370"/>
      <c r="D285" s="369" t="s">
        <v>5877</v>
      </c>
      <c r="E285" s="1"/>
      <c r="G285" s="1"/>
    </row>
    <row r="286" spans="1:7">
      <c r="A286" s="369" t="s">
        <v>6021</v>
      </c>
      <c r="B286" s="373">
        <v>7224</v>
      </c>
      <c r="C286" s="370"/>
      <c r="D286" s="369" t="s">
        <v>5877</v>
      </c>
      <c r="E286" s="1"/>
      <c r="G286" s="1"/>
    </row>
    <row r="287" spans="1:7">
      <c r="A287" s="369" t="s">
        <v>6011</v>
      </c>
      <c r="B287" s="3">
        <v>1845</v>
      </c>
      <c r="C287" s="370"/>
      <c r="D287" s="369" t="s">
        <v>5879</v>
      </c>
      <c r="E287" s="1"/>
      <c r="G287" s="1"/>
    </row>
    <row r="288" spans="1:7">
      <c r="A288" s="369"/>
      <c r="B288" s="3"/>
      <c r="C288" s="370"/>
      <c r="D288" s="369"/>
      <c r="E288" s="1"/>
      <c r="G288" s="1"/>
    </row>
    <row r="289" spans="1:7">
      <c r="A289" s="369" t="s">
        <v>5877</v>
      </c>
      <c r="B289" s="3">
        <f>SUM(B274:B286)</f>
        <v>72295</v>
      </c>
      <c r="C289" s="370"/>
      <c r="D289" s="399">
        <f>B289/B273</f>
        <v>0.9751146479633126</v>
      </c>
      <c r="E289" s="1"/>
      <c r="G289" s="1"/>
    </row>
    <row r="290" spans="1:7">
      <c r="A290" s="369" t="s">
        <v>5879</v>
      </c>
      <c r="B290" s="3">
        <f>B287</f>
        <v>1845</v>
      </c>
      <c r="C290" s="370"/>
      <c r="D290" s="399">
        <f>B290/B273</f>
        <v>2.4885352036687347E-2</v>
      </c>
      <c r="E290" s="1"/>
      <c r="G290" s="1"/>
    </row>
    <row r="291" spans="1:7">
      <c r="A291" s="369"/>
      <c r="B291" s="3"/>
      <c r="C291" s="370"/>
      <c r="D291" s="369"/>
      <c r="E291" s="1"/>
      <c r="G291" s="1"/>
    </row>
    <row r="292" spans="1:7">
      <c r="A292" s="369"/>
      <c r="B292" s="3"/>
      <c r="C292" s="370"/>
      <c r="D292" s="369"/>
      <c r="E292" s="1"/>
      <c r="G292" s="1"/>
    </row>
    <row r="293" spans="1:7">
      <c r="A293" s="389" t="s">
        <v>6029</v>
      </c>
      <c r="B293" s="390">
        <f>SUM(B294:B314)</f>
        <v>73521</v>
      </c>
      <c r="C293" s="370"/>
      <c r="D293" s="370"/>
      <c r="E293" s="1"/>
      <c r="G293" s="1"/>
    </row>
    <row r="294" spans="1:7">
      <c r="A294" s="369" t="s">
        <v>6028</v>
      </c>
      <c r="B294" s="3">
        <v>1693</v>
      </c>
      <c r="C294" s="370"/>
      <c r="D294" s="369" t="s">
        <v>6029</v>
      </c>
      <c r="E294" s="1"/>
      <c r="G294" s="1"/>
    </row>
    <row r="295" spans="1:7">
      <c r="A295" s="369" t="s">
        <v>6030</v>
      </c>
      <c r="B295" s="3">
        <v>3433</v>
      </c>
      <c r="C295" s="370"/>
      <c r="D295" s="369" t="s">
        <v>6029</v>
      </c>
      <c r="E295" s="1"/>
      <c r="G295" s="1"/>
    </row>
    <row r="296" spans="1:7">
      <c r="A296" s="369" t="s">
        <v>6031</v>
      </c>
      <c r="B296" s="3">
        <v>5234</v>
      </c>
      <c r="C296" s="370"/>
      <c r="D296" s="369" t="s">
        <v>6029</v>
      </c>
      <c r="E296" s="1"/>
      <c r="G296" s="1"/>
    </row>
    <row r="297" spans="1:7">
      <c r="A297" s="369" t="s">
        <v>6032</v>
      </c>
      <c r="B297" s="3">
        <v>1835</v>
      </c>
      <c r="C297" s="370"/>
      <c r="D297" s="369" t="s">
        <v>6029</v>
      </c>
      <c r="E297" s="1"/>
      <c r="G297" s="1"/>
    </row>
    <row r="298" spans="1:7">
      <c r="A298" s="369" t="s">
        <v>6033</v>
      </c>
      <c r="B298" s="3">
        <v>3304</v>
      </c>
      <c r="C298" s="370"/>
      <c r="D298" s="369" t="s">
        <v>6029</v>
      </c>
      <c r="E298" s="1"/>
      <c r="G298" s="1"/>
    </row>
    <row r="299" spans="1:7">
      <c r="A299" s="369" t="s">
        <v>6035</v>
      </c>
      <c r="B299" s="3">
        <v>4858</v>
      </c>
      <c r="C299" s="370"/>
      <c r="D299" s="369" t="s">
        <v>6029</v>
      </c>
      <c r="E299" s="1"/>
      <c r="G299" s="1"/>
    </row>
    <row r="300" spans="1:7">
      <c r="A300" s="369" t="s">
        <v>6036</v>
      </c>
      <c r="B300" s="3">
        <v>5239</v>
      </c>
      <c r="C300" s="370"/>
      <c r="D300" s="369" t="s">
        <v>6029</v>
      </c>
      <c r="E300" s="1"/>
      <c r="G300" s="1"/>
    </row>
    <row r="301" spans="1:7">
      <c r="A301" s="369" t="s">
        <v>6037</v>
      </c>
      <c r="B301" s="4">
        <v>4898</v>
      </c>
      <c r="C301" s="370"/>
      <c r="D301" s="369" t="s">
        <v>6029</v>
      </c>
      <c r="E301" s="1"/>
      <c r="G301" s="1"/>
    </row>
    <row r="302" spans="1:7">
      <c r="A302" s="369" t="s">
        <v>6041</v>
      </c>
      <c r="B302" s="4">
        <v>3258</v>
      </c>
      <c r="C302" s="370"/>
      <c r="D302" s="369" t="s">
        <v>6029</v>
      </c>
      <c r="E302" s="1"/>
      <c r="G302" s="1"/>
    </row>
    <row r="303" spans="1:7">
      <c r="A303" s="369" t="s">
        <v>6042</v>
      </c>
      <c r="B303" s="4">
        <v>3173</v>
      </c>
      <c r="C303" s="370"/>
      <c r="D303" s="369" t="s">
        <v>6029</v>
      </c>
      <c r="E303" s="1"/>
      <c r="G303" s="1"/>
    </row>
    <row r="304" spans="1:7">
      <c r="A304" s="369" t="s">
        <v>6043</v>
      </c>
      <c r="B304" s="4">
        <v>3166</v>
      </c>
      <c r="C304" s="370"/>
      <c r="D304" s="369" t="s">
        <v>6029</v>
      </c>
      <c r="E304" s="1"/>
      <c r="G304" s="1"/>
    </row>
    <row r="305" spans="1:7">
      <c r="A305" s="369" t="s">
        <v>6044</v>
      </c>
      <c r="B305" s="4">
        <v>3349</v>
      </c>
      <c r="C305" s="370"/>
      <c r="D305" s="369" t="s">
        <v>6029</v>
      </c>
      <c r="E305" s="1"/>
      <c r="G305" s="1"/>
    </row>
    <row r="306" spans="1:7">
      <c r="A306" s="369" t="s">
        <v>6045</v>
      </c>
      <c r="B306" s="4">
        <v>3523</v>
      </c>
      <c r="C306" s="370"/>
      <c r="D306" s="369" t="s">
        <v>6029</v>
      </c>
      <c r="E306" s="1"/>
      <c r="G306" s="1"/>
    </row>
    <row r="307" spans="1:7">
      <c r="A307" s="369" t="s">
        <v>6046</v>
      </c>
      <c r="B307" s="4">
        <v>3392</v>
      </c>
      <c r="C307" s="370"/>
      <c r="D307" s="369" t="s">
        <v>6029</v>
      </c>
      <c r="E307" s="1"/>
      <c r="G307" s="1"/>
    </row>
    <row r="308" spans="1:7">
      <c r="A308" s="369" t="s">
        <v>6047</v>
      </c>
      <c r="B308" s="4">
        <v>3703</v>
      </c>
      <c r="C308" s="370"/>
      <c r="D308" s="369" t="s">
        <v>6029</v>
      </c>
      <c r="E308" s="1"/>
      <c r="G308" s="1"/>
    </row>
    <row r="309" spans="1:7">
      <c r="A309" s="369" t="s">
        <v>6055</v>
      </c>
      <c r="B309" s="4">
        <v>3296</v>
      </c>
      <c r="C309" s="370"/>
      <c r="D309" s="369" t="s">
        <v>6029</v>
      </c>
      <c r="E309" s="1"/>
      <c r="G309" s="1"/>
    </row>
    <row r="310" spans="1:7">
      <c r="A310" s="369" t="s">
        <v>6056</v>
      </c>
      <c r="B310" s="4">
        <v>1987</v>
      </c>
      <c r="C310" s="370"/>
      <c r="D310" s="369" t="s">
        <v>6029</v>
      </c>
      <c r="E310" s="1"/>
      <c r="G310" s="1"/>
    </row>
    <row r="311" spans="1:7">
      <c r="A311" s="369" t="s">
        <v>6057</v>
      </c>
      <c r="B311" s="4">
        <v>4508</v>
      </c>
      <c r="C311" s="370"/>
      <c r="D311" s="369" t="s">
        <v>6029</v>
      </c>
      <c r="E311" s="1"/>
      <c r="G311" s="1"/>
    </row>
    <row r="312" spans="1:7">
      <c r="A312" s="369" t="s">
        <v>6058</v>
      </c>
      <c r="B312" s="4">
        <v>3254</v>
      </c>
      <c r="C312" s="370"/>
      <c r="D312" s="369" t="s">
        <v>6029</v>
      </c>
      <c r="E312" s="1"/>
      <c r="G312" s="1"/>
    </row>
    <row r="313" spans="1:7">
      <c r="A313" s="369" t="s">
        <v>6059</v>
      </c>
      <c r="B313" s="4">
        <v>3362</v>
      </c>
      <c r="C313" s="370"/>
      <c r="D313" s="369" t="s">
        <v>6029</v>
      </c>
      <c r="E313" s="1"/>
      <c r="G313" s="1"/>
    </row>
    <row r="314" spans="1:7">
      <c r="A314" s="369" t="s">
        <v>6060</v>
      </c>
      <c r="B314" s="4">
        <v>3056</v>
      </c>
      <c r="C314" s="370"/>
      <c r="D314" s="369" t="s">
        <v>6029</v>
      </c>
      <c r="E314" s="1"/>
      <c r="G314" s="1"/>
    </row>
    <row r="315" spans="1:7">
      <c r="A315" s="370"/>
      <c r="B315" s="372"/>
      <c r="C315" s="370"/>
      <c r="D315" s="370"/>
      <c r="E315" s="1"/>
      <c r="G315" s="1"/>
    </row>
    <row r="316" spans="1:7">
      <c r="A316" s="369" t="s">
        <v>6029</v>
      </c>
      <c r="B316" s="371">
        <f>SUM(B294:B298)+SUM(B299:B301)+SUM(B302:B308)+SUM(B309:B314)</f>
        <v>73521</v>
      </c>
      <c r="C316" s="370"/>
      <c r="D316" s="400">
        <f>B316/B293</f>
        <v>1</v>
      </c>
      <c r="E316" s="1"/>
      <c r="G316" s="1"/>
    </row>
    <row r="317" spans="1:7">
      <c r="A317" s="369"/>
      <c r="B317" s="3"/>
      <c r="C317" s="370"/>
      <c r="D317" s="369"/>
      <c r="E317" s="1"/>
      <c r="G317" s="1"/>
    </row>
    <row r="318" spans="1:7">
      <c r="A318" s="369"/>
      <c r="B318" s="3"/>
      <c r="C318" s="370"/>
      <c r="D318" s="369"/>
      <c r="E318" s="1"/>
      <c r="G318" s="1"/>
    </row>
    <row r="319" spans="1:7">
      <c r="A319" s="391" t="s">
        <v>6331</v>
      </c>
      <c r="B319" s="401">
        <f>SUM(B320:B337)</f>
        <v>71907</v>
      </c>
      <c r="C319" s="377"/>
      <c r="D319" s="377"/>
      <c r="E319" s="1"/>
      <c r="G319" s="1"/>
    </row>
    <row r="320" spans="1:7">
      <c r="A320" s="376" t="s">
        <v>6390</v>
      </c>
      <c r="B320" s="9">
        <v>5191</v>
      </c>
      <c r="C320" s="377"/>
      <c r="D320" s="376" t="s">
        <v>6331</v>
      </c>
      <c r="E320" s="1"/>
      <c r="G320" s="1"/>
    </row>
    <row r="321" spans="1:7">
      <c r="A321" s="376" t="s">
        <v>6391</v>
      </c>
      <c r="B321" s="9">
        <v>5242</v>
      </c>
      <c r="C321" s="377"/>
      <c r="D321" s="376" t="s">
        <v>6331</v>
      </c>
      <c r="E321" s="1"/>
      <c r="G321" s="1"/>
    </row>
    <row r="322" spans="1:7">
      <c r="A322" s="376" t="s">
        <v>6392</v>
      </c>
      <c r="B322" s="9">
        <v>3654</v>
      </c>
      <c r="C322" s="377"/>
      <c r="D322" s="376" t="s">
        <v>6331</v>
      </c>
      <c r="E322" s="1"/>
      <c r="G322" s="1"/>
    </row>
    <row r="323" spans="1:7">
      <c r="A323" s="376" t="s">
        <v>6393</v>
      </c>
      <c r="B323" s="9">
        <v>3710</v>
      </c>
      <c r="C323" s="377"/>
      <c r="D323" s="376" t="s">
        <v>6331</v>
      </c>
      <c r="E323" s="1"/>
      <c r="G323" s="1"/>
    </row>
    <row r="324" spans="1:7">
      <c r="A324" s="376" t="s">
        <v>6394</v>
      </c>
      <c r="B324" s="9">
        <v>4967</v>
      </c>
      <c r="C324" s="377"/>
      <c r="D324" s="376" t="s">
        <v>6331</v>
      </c>
      <c r="E324" s="1"/>
      <c r="G324" s="1"/>
    </row>
    <row r="325" spans="1:7">
      <c r="A325" s="376" t="s">
        <v>6395</v>
      </c>
      <c r="B325" s="9">
        <v>5414</v>
      </c>
      <c r="C325" s="377"/>
      <c r="D325" s="376" t="s">
        <v>6331</v>
      </c>
      <c r="E325" s="1"/>
      <c r="G325" s="1"/>
    </row>
    <row r="326" spans="1:7">
      <c r="A326" s="376" t="s">
        <v>6396</v>
      </c>
      <c r="B326" s="9">
        <v>3950</v>
      </c>
      <c r="C326" s="377"/>
      <c r="D326" s="376" t="s">
        <v>6331</v>
      </c>
      <c r="E326" s="1"/>
      <c r="G326" s="1"/>
    </row>
    <row r="327" spans="1:7">
      <c r="A327" s="376" t="s">
        <v>6397</v>
      </c>
      <c r="B327" s="9">
        <v>2042</v>
      </c>
      <c r="C327" s="377"/>
      <c r="D327" s="376" t="s">
        <v>6331</v>
      </c>
      <c r="E327" s="1"/>
      <c r="G327" s="1"/>
    </row>
    <row r="328" spans="1:7">
      <c r="A328" s="376" t="s">
        <v>6398</v>
      </c>
      <c r="B328" s="9">
        <v>3887</v>
      </c>
      <c r="C328" s="377"/>
      <c r="D328" s="376" t="s">
        <v>6331</v>
      </c>
      <c r="E328" s="1"/>
      <c r="G328" s="1"/>
    </row>
    <row r="329" spans="1:7">
      <c r="A329" s="376" t="s">
        <v>6399</v>
      </c>
      <c r="B329" s="9">
        <v>4262</v>
      </c>
      <c r="C329" s="377"/>
      <c r="D329" s="376" t="s">
        <v>6331</v>
      </c>
      <c r="E329" s="1"/>
      <c r="G329" s="1"/>
    </row>
    <row r="330" spans="1:7">
      <c r="A330" s="376" t="s">
        <v>6400</v>
      </c>
      <c r="B330" s="9">
        <v>5130</v>
      </c>
      <c r="C330" s="377"/>
      <c r="D330" s="376" t="s">
        <v>6331</v>
      </c>
      <c r="E330" s="1"/>
      <c r="G330" s="1"/>
    </row>
    <row r="331" spans="1:7">
      <c r="A331" s="376" t="s">
        <v>2940</v>
      </c>
      <c r="B331" s="9">
        <v>4616</v>
      </c>
      <c r="C331" s="377"/>
      <c r="D331" s="376" t="s">
        <v>6331</v>
      </c>
      <c r="E331" s="1"/>
      <c r="G331" s="1"/>
    </row>
    <row r="332" spans="1:7">
      <c r="A332" s="376" t="s">
        <v>4012</v>
      </c>
      <c r="B332" s="9">
        <v>3541</v>
      </c>
      <c r="C332" s="377"/>
      <c r="D332" s="376" t="s">
        <v>6331</v>
      </c>
      <c r="E332" s="1"/>
      <c r="G332" s="1"/>
    </row>
    <row r="333" spans="1:7">
      <c r="A333" s="376" t="s">
        <v>608</v>
      </c>
      <c r="B333" s="9">
        <v>3316</v>
      </c>
      <c r="C333" s="377"/>
      <c r="D333" s="376" t="s">
        <v>6331</v>
      </c>
      <c r="G333" s="1"/>
    </row>
    <row r="334" spans="1:7">
      <c r="A334" s="376" t="s">
        <v>6401</v>
      </c>
      <c r="B334" s="9">
        <v>3256</v>
      </c>
      <c r="C334" s="377"/>
      <c r="D334" s="376" t="s">
        <v>6331</v>
      </c>
      <c r="E334" s="1"/>
      <c r="G334" s="1"/>
    </row>
    <row r="335" spans="1:7">
      <c r="A335" s="376" t="s">
        <v>6402</v>
      </c>
      <c r="B335" s="9">
        <v>4032</v>
      </c>
      <c r="C335" s="377"/>
      <c r="D335" s="376" t="s">
        <v>6331</v>
      </c>
      <c r="E335" s="1"/>
      <c r="G335" s="1"/>
    </row>
    <row r="336" spans="1:7">
      <c r="A336" s="376" t="s">
        <v>6403</v>
      </c>
      <c r="B336" s="9">
        <v>3481</v>
      </c>
      <c r="C336" s="377"/>
      <c r="D336" s="376" t="s">
        <v>6331</v>
      </c>
      <c r="E336" s="1"/>
      <c r="G336" s="1"/>
    </row>
    <row r="337" spans="1:7">
      <c r="A337" s="376" t="s">
        <v>6510</v>
      </c>
      <c r="B337" s="4">
        <v>2216</v>
      </c>
      <c r="C337" s="377"/>
      <c r="D337" s="376" t="s">
        <v>6337</v>
      </c>
      <c r="E337" s="1"/>
      <c r="G337" s="1"/>
    </row>
    <row r="338" spans="1:7">
      <c r="A338" s="377"/>
      <c r="B338" s="379"/>
      <c r="C338" s="377"/>
      <c r="D338" s="377"/>
      <c r="E338" s="1"/>
      <c r="G338" s="1"/>
    </row>
    <row r="339" spans="1:7">
      <c r="A339" s="376" t="s">
        <v>6331</v>
      </c>
      <c r="B339" s="378">
        <f>SUM(B320:B336)</f>
        <v>69691</v>
      </c>
      <c r="C339" s="377"/>
      <c r="D339" s="402">
        <f>B339/B319</f>
        <v>0.96918241617645018</v>
      </c>
      <c r="E339" s="1"/>
      <c r="G339" s="1"/>
    </row>
    <row r="340" spans="1:7">
      <c r="A340" s="376" t="s">
        <v>6337</v>
      </c>
      <c r="B340" s="3">
        <f>B337</f>
        <v>2216</v>
      </c>
      <c r="C340" s="370"/>
      <c r="D340" s="402">
        <f>B340/B319</f>
        <v>3.0817583823549863E-2</v>
      </c>
      <c r="E340" s="1"/>
      <c r="G340" s="1"/>
    </row>
    <row r="341" spans="1:7">
      <c r="A341" s="369"/>
      <c r="B341" s="3"/>
      <c r="C341" s="370"/>
      <c r="D341" s="369"/>
      <c r="E341" s="1"/>
      <c r="G341" s="1"/>
    </row>
    <row r="342" spans="1:7">
      <c r="A342" s="369"/>
      <c r="B342" s="3"/>
      <c r="C342" s="370"/>
      <c r="D342" s="369"/>
      <c r="E342" s="1"/>
      <c r="G342" s="1"/>
    </row>
    <row r="343" spans="1:7">
      <c r="A343" s="389" t="s">
        <v>5878</v>
      </c>
      <c r="B343" s="390">
        <f>SUM(B344:B361)</f>
        <v>71459</v>
      </c>
      <c r="C343" s="403"/>
      <c r="D343" s="370"/>
      <c r="E343" s="1"/>
      <c r="G343" s="1"/>
    </row>
    <row r="344" spans="1:7">
      <c r="A344" s="369" t="s">
        <v>6038</v>
      </c>
      <c r="B344" s="3">
        <v>168</v>
      </c>
      <c r="C344" s="370"/>
      <c r="D344" s="369" t="s">
        <v>5873</v>
      </c>
      <c r="E344" s="1"/>
      <c r="G344" s="1"/>
    </row>
    <row r="345" spans="1:7">
      <c r="A345" s="370" t="s">
        <v>6050</v>
      </c>
      <c r="B345" s="3">
        <v>1661</v>
      </c>
      <c r="C345" s="370"/>
      <c r="D345" s="369" t="s">
        <v>5873</v>
      </c>
      <c r="E345" s="1"/>
      <c r="G345" s="1"/>
    </row>
    <row r="346" spans="1:7">
      <c r="A346" s="369" t="s">
        <v>6051</v>
      </c>
      <c r="B346" s="3">
        <v>3659</v>
      </c>
      <c r="C346" s="370"/>
      <c r="D346" s="369" t="s">
        <v>5873</v>
      </c>
      <c r="E346" s="1"/>
      <c r="G346" s="1"/>
    </row>
    <row r="347" spans="1:7">
      <c r="A347" s="369" t="s">
        <v>6038</v>
      </c>
      <c r="B347" s="4">
        <v>1715</v>
      </c>
      <c r="C347" s="370"/>
      <c r="D347" s="369" t="s">
        <v>5878</v>
      </c>
      <c r="E347" s="1"/>
      <c r="G347" s="1"/>
    </row>
    <row r="348" spans="1:7">
      <c r="A348" s="369" t="s">
        <v>6048</v>
      </c>
      <c r="B348" s="4">
        <v>3245</v>
      </c>
      <c r="C348" s="370"/>
      <c r="D348" s="369" t="s">
        <v>5878</v>
      </c>
      <c r="E348" s="1"/>
      <c r="G348" s="1"/>
    </row>
    <row r="349" spans="1:7">
      <c r="A349" s="369" t="s">
        <v>6049</v>
      </c>
      <c r="B349" s="4">
        <v>1699</v>
      </c>
      <c r="C349" s="370"/>
      <c r="D349" s="369" t="s">
        <v>5878</v>
      </c>
      <c r="E349" s="1"/>
      <c r="G349" s="1"/>
    </row>
    <row r="350" spans="1:7">
      <c r="A350" s="369" t="s">
        <v>6053</v>
      </c>
      <c r="B350" s="4">
        <v>1780</v>
      </c>
      <c r="C350" s="370"/>
      <c r="D350" s="369" t="s">
        <v>5878</v>
      </c>
      <c r="E350" s="1"/>
      <c r="G350" s="1"/>
    </row>
    <row r="351" spans="1:7">
      <c r="A351" s="369" t="s">
        <v>6061</v>
      </c>
      <c r="B351" s="3">
        <v>5350</v>
      </c>
      <c r="C351" s="370"/>
      <c r="D351" s="369" t="s">
        <v>5878</v>
      </c>
      <c r="E351" s="1"/>
      <c r="G351" s="1"/>
    </row>
    <row r="352" spans="1:7">
      <c r="A352" s="369" t="s">
        <v>6062</v>
      </c>
      <c r="B352" s="3">
        <v>6067</v>
      </c>
      <c r="C352" s="370"/>
      <c r="D352" s="369" t="s">
        <v>5878</v>
      </c>
      <c r="E352" s="1"/>
      <c r="G352" s="1"/>
    </row>
    <row r="353" spans="1:7">
      <c r="A353" s="369" t="s">
        <v>6063</v>
      </c>
      <c r="B353" s="3">
        <v>4899</v>
      </c>
      <c r="C353" s="370"/>
      <c r="D353" s="369" t="s">
        <v>5878</v>
      </c>
      <c r="E353" s="1"/>
      <c r="G353" s="1"/>
    </row>
    <row r="354" spans="1:7">
      <c r="A354" s="369" t="s">
        <v>6064</v>
      </c>
      <c r="B354" s="3">
        <v>5299</v>
      </c>
      <c r="C354" s="370"/>
      <c r="D354" s="369" t="s">
        <v>5878</v>
      </c>
      <c r="E354" s="1"/>
      <c r="G354" s="1"/>
    </row>
    <row r="355" spans="1:7">
      <c r="A355" s="369" t="s">
        <v>6065</v>
      </c>
      <c r="B355" s="3">
        <v>5629</v>
      </c>
      <c r="C355" s="370"/>
      <c r="D355" s="369" t="s">
        <v>5878</v>
      </c>
      <c r="E355" s="1"/>
      <c r="G355" s="1"/>
    </row>
    <row r="356" spans="1:7">
      <c r="A356" s="369" t="s">
        <v>6066</v>
      </c>
      <c r="B356" s="3">
        <v>4879</v>
      </c>
      <c r="C356" s="370"/>
      <c r="D356" s="369" t="s">
        <v>5878</v>
      </c>
      <c r="E356" s="1"/>
      <c r="G356" s="1"/>
    </row>
    <row r="357" spans="1:7">
      <c r="A357" s="369" t="s">
        <v>6067</v>
      </c>
      <c r="B357" s="3">
        <v>5089</v>
      </c>
      <c r="C357" s="370"/>
      <c r="D357" s="369" t="s">
        <v>5878</v>
      </c>
      <c r="E357" s="1"/>
      <c r="G357" s="1"/>
    </row>
    <row r="358" spans="1:7">
      <c r="A358" s="369" t="s">
        <v>6068</v>
      </c>
      <c r="B358" s="3">
        <v>5661</v>
      </c>
      <c r="C358" s="370"/>
      <c r="D358" s="369" t="s">
        <v>5878</v>
      </c>
      <c r="E358" s="1"/>
      <c r="G358" s="1"/>
    </row>
    <row r="359" spans="1:7">
      <c r="A359" s="369" t="s">
        <v>6069</v>
      </c>
      <c r="B359" s="3">
        <v>4600</v>
      </c>
      <c r="C359" s="370"/>
      <c r="D359" s="369" t="s">
        <v>5878</v>
      </c>
      <c r="E359" s="1"/>
      <c r="G359" s="1"/>
    </row>
    <row r="360" spans="1:7">
      <c r="A360" s="369" t="s">
        <v>6070</v>
      </c>
      <c r="B360" s="3">
        <v>4974</v>
      </c>
      <c r="C360" s="370"/>
      <c r="D360" s="369" t="s">
        <v>5878</v>
      </c>
      <c r="E360" s="1"/>
      <c r="G360" s="1"/>
    </row>
    <row r="361" spans="1:7">
      <c r="A361" s="369" t="s">
        <v>6071</v>
      </c>
      <c r="B361" s="3">
        <v>5085</v>
      </c>
      <c r="C361" s="370"/>
      <c r="D361" s="369" t="s">
        <v>5878</v>
      </c>
      <c r="E361" s="1"/>
      <c r="G361" s="1"/>
    </row>
    <row r="362" spans="1:7">
      <c r="A362" s="369"/>
      <c r="B362" s="3"/>
      <c r="C362" s="370"/>
      <c r="D362" s="369"/>
      <c r="E362" s="1"/>
      <c r="G362" s="1"/>
    </row>
    <row r="363" spans="1:7">
      <c r="A363" s="369" t="s">
        <v>5873</v>
      </c>
      <c r="B363" s="372">
        <f>SUM(B344:B346)</f>
        <v>5488</v>
      </c>
      <c r="C363" s="370"/>
      <c r="D363" s="400">
        <f>B363/B343</f>
        <v>7.6799283505226773E-2</v>
      </c>
      <c r="E363" s="1"/>
      <c r="G363" s="1"/>
    </row>
    <row r="364" spans="1:7">
      <c r="A364" s="369" t="s">
        <v>5878</v>
      </c>
      <c r="B364" s="371">
        <f>SUM(B347:B361)</f>
        <v>65971</v>
      </c>
      <c r="C364" s="370"/>
      <c r="D364" s="400">
        <f>B364/B343</f>
        <v>0.9232007164947732</v>
      </c>
      <c r="E364" s="1"/>
      <c r="G364" s="1"/>
    </row>
    <row r="365" spans="1:7">
      <c r="A365" s="369"/>
      <c r="B365" s="3"/>
      <c r="C365" s="370"/>
      <c r="D365" s="369"/>
      <c r="E365" s="1"/>
      <c r="G365" s="1"/>
    </row>
    <row r="366" spans="1:7">
      <c r="A366" s="369"/>
      <c r="B366" s="3"/>
      <c r="C366" s="370"/>
      <c r="D366" s="369"/>
      <c r="E366" s="1"/>
      <c r="G366" s="1"/>
    </row>
    <row r="367" spans="1:7">
      <c r="A367" s="389" t="s">
        <v>6662</v>
      </c>
      <c r="B367" s="36">
        <f>SUM(B368:B392)</f>
        <v>77007</v>
      </c>
      <c r="C367" s="370"/>
      <c r="D367" s="369"/>
      <c r="E367" s="1"/>
      <c r="G367" s="1"/>
    </row>
    <row r="368" spans="1:7">
      <c r="A368" s="369" t="s">
        <v>6105</v>
      </c>
      <c r="B368" s="3">
        <v>3420</v>
      </c>
      <c r="C368" s="370"/>
      <c r="D368" s="369" t="s">
        <v>5876</v>
      </c>
      <c r="E368" s="1"/>
      <c r="G368" s="1"/>
    </row>
    <row r="369" spans="1:7">
      <c r="A369" s="369" t="s">
        <v>6107</v>
      </c>
      <c r="B369" s="3">
        <v>1782</v>
      </c>
      <c r="C369" s="370"/>
      <c r="D369" s="369" t="s">
        <v>5876</v>
      </c>
      <c r="E369" s="1"/>
      <c r="G369" s="1"/>
    </row>
    <row r="370" spans="1:7">
      <c r="A370" s="369" t="s">
        <v>6108</v>
      </c>
      <c r="B370" s="3">
        <v>4036</v>
      </c>
      <c r="C370" s="370"/>
      <c r="D370" s="369" t="s">
        <v>5876</v>
      </c>
      <c r="E370" s="1"/>
      <c r="G370" s="1"/>
    </row>
    <row r="371" spans="1:7">
      <c r="A371" s="369" t="s">
        <v>6111</v>
      </c>
      <c r="B371" s="3">
        <v>1782</v>
      </c>
      <c r="C371" s="370"/>
      <c r="D371" s="369" t="s">
        <v>5876</v>
      </c>
      <c r="E371" s="1"/>
      <c r="G371" s="1"/>
    </row>
    <row r="372" spans="1:7">
      <c r="A372" s="369" t="s">
        <v>6112</v>
      </c>
      <c r="B372" s="3">
        <v>3375</v>
      </c>
      <c r="C372" s="370"/>
      <c r="D372" s="369" t="s">
        <v>5876</v>
      </c>
      <c r="E372" s="1"/>
      <c r="G372" s="1"/>
    </row>
    <row r="373" spans="1:7">
      <c r="A373" s="369" t="s">
        <v>6116</v>
      </c>
      <c r="B373" s="3">
        <v>3259</v>
      </c>
      <c r="C373" s="370"/>
      <c r="D373" s="369" t="s">
        <v>5876</v>
      </c>
      <c r="E373" s="1"/>
      <c r="G373" s="1"/>
    </row>
    <row r="374" spans="1:7">
      <c r="A374" s="369" t="s">
        <v>6121</v>
      </c>
      <c r="B374" s="3">
        <v>1796</v>
      </c>
      <c r="C374" s="370"/>
      <c r="D374" s="369" t="s">
        <v>5876</v>
      </c>
      <c r="E374" s="1"/>
      <c r="G374" s="1"/>
    </row>
    <row r="375" spans="1:7">
      <c r="A375" s="369" t="s">
        <v>6122</v>
      </c>
      <c r="B375" s="3">
        <v>3809</v>
      </c>
      <c r="C375" s="370"/>
      <c r="D375" s="369" t="s">
        <v>5876</v>
      </c>
      <c r="E375" s="1"/>
      <c r="G375" s="1"/>
    </row>
    <row r="376" spans="1:7">
      <c r="A376" s="369" t="s">
        <v>6123</v>
      </c>
      <c r="B376" s="3">
        <v>1706</v>
      </c>
      <c r="C376" s="370"/>
      <c r="D376" s="369" t="s">
        <v>5876</v>
      </c>
      <c r="E376" s="1"/>
      <c r="G376" s="1"/>
    </row>
    <row r="377" spans="1:7">
      <c r="A377" s="369" t="s">
        <v>6125</v>
      </c>
      <c r="B377" s="3">
        <v>3797</v>
      </c>
      <c r="C377" s="370"/>
      <c r="D377" s="369" t="s">
        <v>5876</v>
      </c>
      <c r="E377" s="1"/>
      <c r="G377" s="1"/>
    </row>
    <row r="378" spans="1:7">
      <c r="A378" s="369" t="s">
        <v>6127</v>
      </c>
      <c r="B378" s="3">
        <v>3238</v>
      </c>
      <c r="C378" s="370"/>
      <c r="D378" s="369" t="s">
        <v>5876</v>
      </c>
      <c r="E378" s="1"/>
      <c r="G378" s="1"/>
    </row>
    <row r="379" spans="1:7">
      <c r="A379" s="369" t="s">
        <v>6128</v>
      </c>
      <c r="B379" s="3">
        <v>3326</v>
      </c>
      <c r="C379" s="370"/>
      <c r="D379" s="369" t="s">
        <v>5876</v>
      </c>
      <c r="E379" s="1"/>
      <c r="G379" s="1"/>
    </row>
    <row r="380" spans="1:7">
      <c r="A380" s="369" t="s">
        <v>6130</v>
      </c>
      <c r="B380" s="3">
        <v>3428</v>
      </c>
      <c r="C380" s="370"/>
      <c r="D380" s="369" t="s">
        <v>5876</v>
      </c>
      <c r="E380" s="1"/>
      <c r="G380" s="1"/>
    </row>
    <row r="381" spans="1:7">
      <c r="A381" s="369" t="s">
        <v>6131</v>
      </c>
      <c r="B381" s="3">
        <v>3939</v>
      </c>
      <c r="C381" s="370"/>
      <c r="D381" s="369" t="s">
        <v>5876</v>
      </c>
      <c r="E381" s="1"/>
      <c r="G381" s="1"/>
    </row>
    <row r="382" spans="1:7">
      <c r="A382" s="369" t="s">
        <v>429</v>
      </c>
      <c r="B382" s="4">
        <v>3325</v>
      </c>
      <c r="C382" s="370"/>
      <c r="D382" s="369" t="s">
        <v>5876</v>
      </c>
      <c r="E382" s="1"/>
      <c r="G382" s="1"/>
    </row>
    <row r="383" spans="1:7">
      <c r="A383" s="369" t="s">
        <v>2623</v>
      </c>
      <c r="B383" s="4">
        <v>3814</v>
      </c>
      <c r="C383" s="370"/>
      <c r="D383" s="369" t="s">
        <v>5876</v>
      </c>
      <c r="E383" s="1"/>
      <c r="G383" s="1"/>
    </row>
    <row r="384" spans="1:7">
      <c r="A384" s="369" t="s">
        <v>6132</v>
      </c>
      <c r="B384" s="4">
        <v>3614</v>
      </c>
      <c r="C384" s="370"/>
      <c r="D384" s="369" t="s">
        <v>5876</v>
      </c>
      <c r="E384" s="1"/>
      <c r="G384" s="1"/>
    </row>
    <row r="385" spans="1:7">
      <c r="A385" s="369" t="s">
        <v>1607</v>
      </c>
      <c r="B385" s="4">
        <v>3761</v>
      </c>
      <c r="C385" s="370"/>
      <c r="D385" s="369" t="s">
        <v>5876</v>
      </c>
      <c r="E385" s="1"/>
      <c r="G385" s="1"/>
    </row>
    <row r="386" spans="1:7">
      <c r="A386" s="369" t="s">
        <v>1261</v>
      </c>
      <c r="B386" s="4">
        <v>3339</v>
      </c>
      <c r="C386" s="370"/>
      <c r="D386" s="369" t="s">
        <v>5876</v>
      </c>
      <c r="E386" s="1"/>
      <c r="G386" s="1"/>
    </row>
    <row r="387" spans="1:7">
      <c r="A387" s="369" t="s">
        <v>6114</v>
      </c>
      <c r="B387" s="4">
        <v>1655</v>
      </c>
      <c r="C387" s="370"/>
      <c r="D387" s="369" t="s">
        <v>5879</v>
      </c>
      <c r="E387" s="1"/>
      <c r="G387" s="1"/>
    </row>
    <row r="388" spans="1:7">
      <c r="A388" s="369" t="s">
        <v>6117</v>
      </c>
      <c r="B388" s="4">
        <v>1779</v>
      </c>
      <c r="C388" s="370"/>
      <c r="D388" s="369" t="s">
        <v>5879</v>
      </c>
      <c r="E388" s="1"/>
      <c r="G388" s="1"/>
    </row>
    <row r="389" spans="1:7">
      <c r="A389" s="369" t="s">
        <v>6118</v>
      </c>
      <c r="B389" s="4">
        <v>3656</v>
      </c>
      <c r="C389" s="370"/>
      <c r="D389" s="369" t="s">
        <v>5879</v>
      </c>
      <c r="E389" s="1"/>
      <c r="G389" s="1"/>
    </row>
    <row r="390" spans="1:7">
      <c r="A390" s="369" t="s">
        <v>6119</v>
      </c>
      <c r="B390" s="4">
        <v>3902</v>
      </c>
      <c r="C390" s="370"/>
      <c r="D390" s="369" t="s">
        <v>5879</v>
      </c>
      <c r="E390" s="1"/>
      <c r="G390" s="1"/>
    </row>
    <row r="391" spans="1:7">
      <c r="A391" s="369" t="s">
        <v>6120</v>
      </c>
      <c r="B391" s="4">
        <v>3792</v>
      </c>
      <c r="C391" s="370"/>
      <c r="D391" s="369" t="s">
        <v>5879</v>
      </c>
      <c r="E391" s="1"/>
      <c r="G391" s="1"/>
    </row>
    <row r="392" spans="1:7">
      <c r="A392" s="369" t="s">
        <v>6129</v>
      </c>
      <c r="B392" s="4">
        <v>1677</v>
      </c>
      <c r="C392" s="370"/>
      <c r="D392" s="369" t="s">
        <v>5879</v>
      </c>
      <c r="E392" s="1"/>
      <c r="G392" s="1"/>
    </row>
    <row r="393" spans="1:7">
      <c r="E393" s="1"/>
      <c r="G393" s="1"/>
    </row>
    <row r="394" spans="1:7">
      <c r="A394" s="369" t="s">
        <v>5876</v>
      </c>
      <c r="B394" s="3">
        <f>SUM(B368:B386)</f>
        <v>60546</v>
      </c>
      <c r="C394" s="370"/>
      <c r="D394" s="399">
        <f>B394/B367</f>
        <v>0.78624021192878568</v>
      </c>
      <c r="E394" s="1"/>
      <c r="G394" s="1"/>
    </row>
    <row r="395" spans="1:7">
      <c r="A395" s="369" t="s">
        <v>5879</v>
      </c>
      <c r="B395" s="3">
        <f>SUM(B387:B392)</f>
        <v>16461</v>
      </c>
      <c r="C395" s="370"/>
      <c r="D395" s="399">
        <f>B395/B367</f>
        <v>0.21375978807121432</v>
      </c>
      <c r="E395" s="1"/>
      <c r="G395" s="1"/>
    </row>
    <row r="396" spans="1:7">
      <c r="A396" s="369"/>
      <c r="B396" s="3"/>
      <c r="C396" s="370"/>
      <c r="D396" s="369"/>
      <c r="E396" s="1"/>
      <c r="G396" s="1"/>
    </row>
    <row r="397" spans="1:7">
      <c r="A397" s="369"/>
      <c r="B397" s="3"/>
      <c r="C397" s="370"/>
      <c r="D397" s="369"/>
      <c r="E397" s="1"/>
      <c r="G397" s="1"/>
    </row>
    <row r="398" spans="1:7">
      <c r="A398" s="392" t="s">
        <v>6157</v>
      </c>
      <c r="B398" s="393">
        <f>SUM(B399:B415)</f>
        <v>73526</v>
      </c>
      <c r="C398" s="180"/>
      <c r="D398" s="180"/>
      <c r="E398" s="1"/>
      <c r="G398" s="1"/>
    </row>
    <row r="399" spans="1:7">
      <c r="A399" s="182" t="s">
        <v>6177</v>
      </c>
      <c r="B399" s="9">
        <v>3661</v>
      </c>
      <c r="C399" s="180"/>
      <c r="D399" s="182" t="s">
        <v>6157</v>
      </c>
      <c r="E399" s="1"/>
      <c r="G399" s="1"/>
    </row>
    <row r="400" spans="1:7">
      <c r="A400" s="182" t="s">
        <v>6178</v>
      </c>
      <c r="B400" s="9">
        <v>3970</v>
      </c>
      <c r="C400" s="180"/>
      <c r="D400" s="182" t="s">
        <v>6157</v>
      </c>
      <c r="E400" s="1"/>
      <c r="G400" s="1"/>
    </row>
    <row r="401" spans="1:7">
      <c r="A401" s="181" t="s">
        <v>6180</v>
      </c>
      <c r="B401" s="9">
        <v>6199</v>
      </c>
      <c r="C401" s="180"/>
      <c r="D401" s="182" t="s">
        <v>6157</v>
      </c>
      <c r="E401" s="1"/>
      <c r="G401" s="1"/>
    </row>
    <row r="402" spans="1:7">
      <c r="A402" s="182" t="s">
        <v>6182</v>
      </c>
      <c r="B402" s="9">
        <v>4320</v>
      </c>
      <c r="C402" s="180"/>
      <c r="D402" s="182" t="s">
        <v>6157</v>
      </c>
      <c r="E402" s="1"/>
      <c r="G402" s="1"/>
    </row>
    <row r="403" spans="1:7">
      <c r="A403" s="182" t="s">
        <v>6187</v>
      </c>
      <c r="B403" s="9">
        <v>6475</v>
      </c>
      <c r="C403" s="180"/>
      <c r="D403" s="182" t="s">
        <v>6157</v>
      </c>
      <c r="E403" s="1"/>
      <c r="G403" s="1"/>
    </row>
    <row r="404" spans="1:7">
      <c r="A404" s="182" t="s">
        <v>6188</v>
      </c>
      <c r="B404" s="9">
        <v>6469</v>
      </c>
      <c r="C404" s="180"/>
      <c r="D404" s="182" t="s">
        <v>6157</v>
      </c>
      <c r="E404" s="1"/>
      <c r="G404" s="1"/>
    </row>
    <row r="405" spans="1:7">
      <c r="A405" s="182" t="s">
        <v>6189</v>
      </c>
      <c r="B405" s="9">
        <v>3867</v>
      </c>
      <c r="C405" s="180"/>
      <c r="D405" s="182" t="s">
        <v>6157</v>
      </c>
      <c r="E405" s="1"/>
      <c r="G405" s="1"/>
    </row>
    <row r="406" spans="1:7">
      <c r="A406" s="182" t="s">
        <v>6190</v>
      </c>
      <c r="B406" s="9">
        <v>5203</v>
      </c>
      <c r="C406" s="180"/>
      <c r="D406" s="182" t="s">
        <v>6157</v>
      </c>
      <c r="E406" s="1"/>
      <c r="G406" s="1"/>
    </row>
    <row r="407" spans="1:7">
      <c r="A407" s="182" t="s">
        <v>6191</v>
      </c>
      <c r="B407" s="9">
        <v>3822</v>
      </c>
      <c r="C407" s="180"/>
      <c r="D407" s="182" t="s">
        <v>6157</v>
      </c>
      <c r="E407" s="1"/>
      <c r="G407" s="1"/>
    </row>
    <row r="408" spans="1:7">
      <c r="A408" s="182" t="s">
        <v>1343</v>
      </c>
      <c r="B408" s="9">
        <v>3723</v>
      </c>
      <c r="C408" s="180"/>
      <c r="D408" s="182" t="s">
        <v>6157</v>
      </c>
      <c r="E408" s="1"/>
      <c r="G408" s="1"/>
    </row>
    <row r="409" spans="1:7">
      <c r="A409" s="182" t="s">
        <v>6192</v>
      </c>
      <c r="B409" s="9">
        <v>3930</v>
      </c>
      <c r="C409" s="180"/>
      <c r="D409" s="182" t="s">
        <v>6157</v>
      </c>
      <c r="E409" s="1"/>
      <c r="G409" s="1"/>
    </row>
    <row r="410" spans="1:7">
      <c r="A410" s="182" t="s">
        <v>6193</v>
      </c>
      <c r="B410" s="9">
        <v>6748</v>
      </c>
      <c r="C410" s="180"/>
      <c r="D410" s="182" t="s">
        <v>6157</v>
      </c>
      <c r="E410" s="1"/>
      <c r="G410" s="1"/>
    </row>
    <row r="411" spans="1:7">
      <c r="A411" s="182" t="s">
        <v>6194</v>
      </c>
      <c r="B411" s="9">
        <v>2350</v>
      </c>
      <c r="C411" s="180"/>
      <c r="D411" s="182" t="s">
        <v>6157</v>
      </c>
      <c r="E411" s="1"/>
      <c r="G411" s="1"/>
    </row>
    <row r="412" spans="1:7">
      <c r="A412" s="181" t="s">
        <v>3261</v>
      </c>
      <c r="B412" s="9">
        <v>4135</v>
      </c>
      <c r="C412" s="180"/>
      <c r="D412" s="182" t="s">
        <v>6157</v>
      </c>
      <c r="E412" s="1"/>
      <c r="G412" s="1"/>
    </row>
    <row r="413" spans="1:7">
      <c r="A413" s="182" t="s">
        <v>6199</v>
      </c>
      <c r="B413" s="9">
        <v>3728</v>
      </c>
      <c r="C413" s="180"/>
      <c r="D413" s="182" t="s">
        <v>6157</v>
      </c>
      <c r="E413" s="1"/>
      <c r="G413" s="1"/>
    </row>
    <row r="414" spans="1:7">
      <c r="A414" s="171" t="s">
        <v>6301</v>
      </c>
      <c r="B414" s="3">
        <v>1998</v>
      </c>
      <c r="C414" s="180"/>
      <c r="D414" s="182" t="s">
        <v>6163</v>
      </c>
      <c r="E414" s="1"/>
      <c r="G414" s="1"/>
    </row>
    <row r="415" spans="1:7">
      <c r="A415" s="171" t="s">
        <v>6301</v>
      </c>
      <c r="B415" s="3">
        <v>2928</v>
      </c>
      <c r="C415" s="180"/>
      <c r="D415" s="182" t="s">
        <v>6165</v>
      </c>
      <c r="E415" s="1"/>
      <c r="G415" s="1"/>
    </row>
    <row r="416" spans="1:7">
      <c r="A416" s="369"/>
      <c r="B416" s="3"/>
      <c r="C416" s="370"/>
      <c r="D416" s="369"/>
      <c r="E416" s="1"/>
      <c r="G416" s="1"/>
    </row>
    <row r="417" spans="1:7">
      <c r="A417" s="182" t="s">
        <v>6157</v>
      </c>
      <c r="B417" s="3">
        <f>SUM(B399:B413)</f>
        <v>68600</v>
      </c>
      <c r="C417" s="370"/>
      <c r="D417" s="399">
        <f>B417/B398</f>
        <v>0.93300329135271876</v>
      </c>
      <c r="E417" s="1"/>
      <c r="G417" s="1"/>
    </row>
    <row r="418" spans="1:7">
      <c r="A418" s="182" t="s">
        <v>6163</v>
      </c>
      <c r="B418" s="3">
        <f>B414</f>
        <v>1998</v>
      </c>
      <c r="C418" s="370"/>
      <c r="D418" s="399">
        <f>B418/B398</f>
        <v>2.7174060876424665E-2</v>
      </c>
      <c r="E418" s="1"/>
      <c r="G418" s="1"/>
    </row>
    <row r="419" spans="1:7">
      <c r="A419" s="182" t="s">
        <v>6165</v>
      </c>
      <c r="B419" s="3">
        <f>B415</f>
        <v>2928</v>
      </c>
      <c r="C419" s="370"/>
      <c r="D419" s="399">
        <f>B419/B398</f>
        <v>3.9822647770856569E-2</v>
      </c>
      <c r="E419" s="1"/>
      <c r="G419" s="1"/>
    </row>
    <row r="420" spans="1:7">
      <c r="A420" s="369"/>
      <c r="B420" s="3"/>
      <c r="C420" s="370"/>
      <c r="D420" s="369"/>
      <c r="E420" s="1"/>
      <c r="G420" s="1"/>
    </row>
    <row r="421" spans="1:7">
      <c r="A421" s="369"/>
      <c r="B421" s="3"/>
      <c r="C421" s="370"/>
      <c r="D421" s="369"/>
      <c r="E421" s="1"/>
      <c r="G421" s="1"/>
    </row>
    <row r="422" spans="1:7">
      <c r="A422" s="392" t="s">
        <v>6158</v>
      </c>
      <c r="B422" s="393">
        <f>SUM(B423:B440)</f>
        <v>75023</v>
      </c>
      <c r="C422" s="180"/>
      <c r="D422" s="180"/>
      <c r="E422" s="1"/>
      <c r="G422" s="1"/>
    </row>
    <row r="423" spans="1:7">
      <c r="A423" s="182" t="s">
        <v>6200</v>
      </c>
      <c r="B423" s="9">
        <v>5431</v>
      </c>
      <c r="C423" s="180"/>
      <c r="D423" s="182" t="s">
        <v>6158</v>
      </c>
      <c r="E423" s="1"/>
      <c r="G423" s="1"/>
    </row>
    <row r="424" spans="1:7">
      <c r="A424" s="182" t="s">
        <v>6201</v>
      </c>
      <c r="B424" s="9">
        <v>6537</v>
      </c>
      <c r="C424" s="180"/>
      <c r="D424" s="182" t="s">
        <v>6158</v>
      </c>
      <c r="E424" s="1"/>
      <c r="G424" s="1"/>
    </row>
    <row r="425" spans="1:7">
      <c r="A425" s="182" t="s">
        <v>6202</v>
      </c>
      <c r="B425" s="9">
        <v>4090</v>
      </c>
      <c r="C425" s="180"/>
      <c r="D425" s="182" t="s">
        <v>6158</v>
      </c>
      <c r="E425" s="1"/>
      <c r="G425" s="1"/>
    </row>
    <row r="426" spans="1:7">
      <c r="A426" s="182" t="s">
        <v>6203</v>
      </c>
      <c r="B426" s="9">
        <v>3949</v>
      </c>
      <c r="C426" s="180"/>
      <c r="D426" s="182" t="s">
        <v>6158</v>
      </c>
      <c r="E426" s="1"/>
      <c r="G426" s="1"/>
    </row>
    <row r="427" spans="1:7">
      <c r="A427" s="182" t="s">
        <v>6204</v>
      </c>
      <c r="B427" s="9">
        <v>6199</v>
      </c>
      <c r="C427" s="180"/>
      <c r="D427" s="182" t="s">
        <v>6158</v>
      </c>
      <c r="E427" s="1"/>
      <c r="G427" s="1"/>
    </row>
    <row r="428" spans="1:7">
      <c r="A428" s="182" t="s">
        <v>6209</v>
      </c>
      <c r="B428" s="9">
        <v>5681</v>
      </c>
      <c r="C428" s="180"/>
      <c r="D428" s="182" t="s">
        <v>6158</v>
      </c>
      <c r="E428" s="1"/>
      <c r="G428" s="1"/>
    </row>
    <row r="429" spans="1:7">
      <c r="A429" s="182" t="s">
        <v>6210</v>
      </c>
      <c r="B429" s="9">
        <v>6252</v>
      </c>
      <c r="C429" s="180"/>
      <c r="D429" s="182" t="s">
        <v>6158</v>
      </c>
      <c r="E429" s="1"/>
      <c r="G429" s="1"/>
    </row>
    <row r="430" spans="1:7">
      <c r="A430" s="181" t="s">
        <v>6211</v>
      </c>
      <c r="B430" s="9">
        <v>2137</v>
      </c>
      <c r="C430" s="180"/>
      <c r="D430" s="182" t="s">
        <v>6158</v>
      </c>
      <c r="E430" s="1"/>
      <c r="G430" s="1"/>
    </row>
    <row r="431" spans="1:7">
      <c r="A431" s="182" t="s">
        <v>6212</v>
      </c>
      <c r="B431" s="9">
        <v>3912</v>
      </c>
      <c r="C431" s="180"/>
      <c r="D431" s="182" t="s">
        <v>6158</v>
      </c>
      <c r="E431" s="1"/>
      <c r="G431" s="1"/>
    </row>
    <row r="432" spans="1:7">
      <c r="A432" s="182" t="s">
        <v>6215</v>
      </c>
      <c r="B432" s="9">
        <v>3921</v>
      </c>
      <c r="C432" s="180"/>
      <c r="D432" s="182" t="s">
        <v>6158</v>
      </c>
      <c r="E432" s="1"/>
      <c r="G432" s="1"/>
    </row>
    <row r="433" spans="1:7">
      <c r="A433" s="182" t="s">
        <v>6216</v>
      </c>
      <c r="B433" s="9">
        <v>2155</v>
      </c>
      <c r="C433" s="180"/>
      <c r="D433" s="182" t="s">
        <v>6158</v>
      </c>
      <c r="E433" s="1"/>
      <c r="G433" s="1"/>
    </row>
    <row r="434" spans="1:7">
      <c r="A434" s="182" t="s">
        <v>6219</v>
      </c>
      <c r="B434" s="9">
        <v>2082</v>
      </c>
      <c r="C434" s="180"/>
      <c r="D434" s="182" t="s">
        <v>6158</v>
      </c>
      <c r="E434" s="1"/>
      <c r="G434" s="1"/>
    </row>
    <row r="435" spans="1:7">
      <c r="A435" s="182" t="s">
        <v>6221</v>
      </c>
      <c r="B435" s="9">
        <v>6511</v>
      </c>
      <c r="C435" s="180"/>
      <c r="D435" s="182" t="s">
        <v>6158</v>
      </c>
      <c r="E435" s="1"/>
      <c r="G435" s="1"/>
    </row>
    <row r="436" spans="1:7">
      <c r="A436" s="182" t="s">
        <v>6222</v>
      </c>
      <c r="B436" s="9">
        <v>2204</v>
      </c>
      <c r="C436" s="180"/>
      <c r="D436" s="182" t="s">
        <v>6158</v>
      </c>
      <c r="E436" s="1"/>
      <c r="G436" s="1"/>
    </row>
    <row r="437" spans="1:7">
      <c r="A437" s="182" t="s">
        <v>6225</v>
      </c>
      <c r="B437" s="9">
        <v>2312</v>
      </c>
      <c r="C437" s="180"/>
      <c r="D437" s="182" t="s">
        <v>6158</v>
      </c>
      <c r="E437" s="1"/>
      <c r="G437" s="1"/>
    </row>
    <row r="438" spans="1:7">
      <c r="A438" s="182" t="s">
        <v>6226</v>
      </c>
      <c r="B438" s="9">
        <v>3880</v>
      </c>
      <c r="C438" s="180"/>
      <c r="D438" s="182" t="s">
        <v>6158</v>
      </c>
      <c r="E438" s="1"/>
      <c r="G438" s="1"/>
    </row>
    <row r="439" spans="1:7">
      <c r="A439" s="182" t="s">
        <v>6227</v>
      </c>
      <c r="B439" s="9">
        <v>3850</v>
      </c>
      <c r="C439" s="180"/>
      <c r="D439" s="182" t="s">
        <v>6158</v>
      </c>
      <c r="E439" s="1"/>
      <c r="G439" s="1"/>
    </row>
    <row r="440" spans="1:7">
      <c r="A440" s="182" t="s">
        <v>6228</v>
      </c>
      <c r="B440" s="9">
        <v>3920</v>
      </c>
      <c r="C440" s="180"/>
      <c r="D440" s="182" t="s">
        <v>6158</v>
      </c>
      <c r="E440" s="1"/>
      <c r="G440" s="1"/>
    </row>
    <row r="441" spans="1:7">
      <c r="A441" s="181"/>
      <c r="B441" s="181"/>
      <c r="C441" s="181"/>
      <c r="D441" s="181"/>
      <c r="E441" s="1"/>
      <c r="G441" s="1"/>
    </row>
    <row r="442" spans="1:7">
      <c r="A442" s="182" t="s">
        <v>6158</v>
      </c>
      <c r="B442" s="374">
        <f>SUM(B423:B427)+SUM(B428:B431)+B432+B433+B434+B435+B436+SUM(B437:B440)</f>
        <v>75023</v>
      </c>
      <c r="C442" s="180"/>
      <c r="D442" s="404">
        <f>B442/B422</f>
        <v>1</v>
      </c>
      <c r="E442" s="1"/>
      <c r="G442" s="1"/>
    </row>
    <row r="443" spans="1:7">
      <c r="A443" s="369"/>
      <c r="B443" s="3"/>
      <c r="C443" s="370"/>
      <c r="D443" s="369"/>
      <c r="E443" s="1"/>
      <c r="G443" s="1"/>
    </row>
    <row r="444" spans="1:7">
      <c r="A444" s="369"/>
      <c r="B444" s="3"/>
      <c r="C444" s="370"/>
      <c r="D444" s="369"/>
      <c r="E444" s="1"/>
      <c r="G444" s="1"/>
    </row>
    <row r="445" spans="1:7">
      <c r="A445" s="392" t="s">
        <v>6159</v>
      </c>
      <c r="B445" s="393">
        <f>SUM(B446:B462)</f>
        <v>74831</v>
      </c>
      <c r="C445" s="180"/>
      <c r="D445" s="180"/>
      <c r="E445" s="1"/>
      <c r="G445" s="1"/>
    </row>
    <row r="446" spans="1:7">
      <c r="A446" s="182" t="s">
        <v>6230</v>
      </c>
      <c r="B446" s="9">
        <v>3639</v>
      </c>
      <c r="C446" s="180"/>
      <c r="D446" s="182" t="s">
        <v>6159</v>
      </c>
      <c r="E446" s="1"/>
      <c r="G446" s="1"/>
    </row>
    <row r="447" spans="1:7">
      <c r="A447" s="182" t="s">
        <v>6231</v>
      </c>
      <c r="B447" s="9">
        <v>3437</v>
      </c>
      <c r="C447" s="180"/>
      <c r="D447" s="182" t="s">
        <v>6159</v>
      </c>
      <c r="E447" s="1"/>
      <c r="G447" s="1"/>
    </row>
    <row r="448" spans="1:7">
      <c r="A448" s="182" t="s">
        <v>6232</v>
      </c>
      <c r="B448" s="9">
        <v>4927</v>
      </c>
      <c r="C448" s="180"/>
      <c r="D448" s="182" t="s">
        <v>6159</v>
      </c>
      <c r="E448" s="1"/>
      <c r="G448" s="1"/>
    </row>
    <row r="449" spans="1:7">
      <c r="A449" s="182" t="s">
        <v>6233</v>
      </c>
      <c r="B449" s="9">
        <v>5584</v>
      </c>
      <c r="C449" s="180"/>
      <c r="D449" s="182" t="s">
        <v>6159</v>
      </c>
      <c r="E449" s="1"/>
      <c r="G449" s="1"/>
    </row>
    <row r="450" spans="1:7">
      <c r="A450" s="182" t="s">
        <v>6234</v>
      </c>
      <c r="B450" s="9">
        <v>6243</v>
      </c>
      <c r="C450" s="180"/>
      <c r="D450" s="182" t="s">
        <v>6159</v>
      </c>
      <c r="E450" s="1"/>
      <c r="G450" s="1"/>
    </row>
    <row r="451" spans="1:7">
      <c r="A451" s="182" t="s">
        <v>6235</v>
      </c>
      <c r="B451" s="9">
        <v>3987</v>
      </c>
      <c r="C451" s="180"/>
      <c r="D451" s="182" t="s">
        <v>6159</v>
      </c>
      <c r="E451" s="1"/>
      <c r="G451" s="1"/>
    </row>
    <row r="452" spans="1:7">
      <c r="A452" s="182" t="s">
        <v>6236</v>
      </c>
      <c r="B452" s="9">
        <v>4742</v>
      </c>
      <c r="C452" s="180"/>
      <c r="D452" s="182" t="s">
        <v>6159</v>
      </c>
      <c r="E452" s="1"/>
      <c r="G452" s="1"/>
    </row>
    <row r="453" spans="1:7">
      <c r="A453" s="182" t="s">
        <v>6237</v>
      </c>
      <c r="B453" s="9">
        <v>3462</v>
      </c>
      <c r="C453" s="180"/>
      <c r="D453" s="182" t="s">
        <v>6159</v>
      </c>
      <c r="E453" s="1"/>
      <c r="G453" s="1"/>
    </row>
    <row r="454" spans="1:7">
      <c r="A454" s="182" t="s">
        <v>6238</v>
      </c>
      <c r="B454" s="9">
        <v>5622</v>
      </c>
      <c r="C454" s="180"/>
      <c r="D454" s="182" t="s">
        <v>6159</v>
      </c>
      <c r="E454" s="1"/>
      <c r="G454" s="1"/>
    </row>
    <row r="455" spans="1:7">
      <c r="A455" s="182" t="s">
        <v>6239</v>
      </c>
      <c r="B455" s="9">
        <v>4936</v>
      </c>
      <c r="C455" s="180"/>
      <c r="D455" s="182" t="s">
        <v>6159</v>
      </c>
      <c r="E455" s="1"/>
      <c r="G455" s="1"/>
    </row>
    <row r="456" spans="1:7">
      <c r="A456" s="182" t="s">
        <v>6240</v>
      </c>
      <c r="B456" s="9">
        <v>3648</v>
      </c>
      <c r="C456" s="180"/>
      <c r="D456" s="182" t="s">
        <v>6159</v>
      </c>
      <c r="E456" s="1"/>
      <c r="G456" s="1"/>
    </row>
    <row r="457" spans="1:7">
      <c r="A457" s="182" t="s">
        <v>6241</v>
      </c>
      <c r="B457" s="9">
        <v>4841</v>
      </c>
      <c r="C457" s="180"/>
      <c r="D457" s="182" t="s">
        <v>6159</v>
      </c>
      <c r="E457" s="1"/>
      <c r="G457" s="1"/>
    </row>
    <row r="458" spans="1:7">
      <c r="A458" s="182" t="s">
        <v>6242</v>
      </c>
      <c r="B458" s="9">
        <v>5212</v>
      </c>
      <c r="C458" s="180"/>
      <c r="D458" s="182" t="s">
        <v>6159</v>
      </c>
      <c r="E458" s="1"/>
      <c r="G458" s="1"/>
    </row>
    <row r="459" spans="1:7">
      <c r="A459" s="182" t="s">
        <v>6243</v>
      </c>
      <c r="B459" s="9">
        <v>5774</v>
      </c>
      <c r="C459" s="180"/>
      <c r="D459" s="182" t="s">
        <v>6159</v>
      </c>
      <c r="E459" s="1"/>
      <c r="G459" s="1"/>
    </row>
    <row r="460" spans="1:7">
      <c r="A460" s="182" t="s">
        <v>6244</v>
      </c>
      <c r="B460" s="9">
        <v>3771</v>
      </c>
      <c r="C460" s="180"/>
      <c r="D460" s="182" t="s">
        <v>6159</v>
      </c>
      <c r="E460" s="1"/>
      <c r="G460" s="1"/>
    </row>
    <row r="461" spans="1:7">
      <c r="A461" s="171" t="s">
        <v>6296</v>
      </c>
      <c r="B461" s="3">
        <v>1131</v>
      </c>
      <c r="C461" s="181"/>
      <c r="D461" s="181" t="s">
        <v>6162</v>
      </c>
      <c r="E461" s="1"/>
      <c r="G461" s="1"/>
    </row>
    <row r="462" spans="1:7">
      <c r="A462" s="171" t="s">
        <v>6296</v>
      </c>
      <c r="B462" s="3">
        <v>3875</v>
      </c>
      <c r="C462" s="180"/>
      <c r="D462" s="182" t="s">
        <v>6165</v>
      </c>
      <c r="E462" s="1"/>
      <c r="G462" s="1"/>
    </row>
    <row r="463" spans="1:7">
      <c r="A463" s="171"/>
      <c r="B463" s="3"/>
      <c r="C463" s="180"/>
      <c r="D463" s="182"/>
      <c r="E463" s="1"/>
      <c r="G463" s="1"/>
    </row>
    <row r="464" spans="1:7">
      <c r="A464" s="182" t="s">
        <v>6159</v>
      </c>
      <c r="B464" s="374">
        <f>SUM(B446:B460)</f>
        <v>69825</v>
      </c>
      <c r="C464" s="180"/>
      <c r="D464" s="394">
        <f>B464/B445</f>
        <v>0.93310259117210781</v>
      </c>
      <c r="E464" s="1"/>
      <c r="G464" s="1"/>
    </row>
    <row r="465" spans="1:7">
      <c r="A465" s="181" t="s">
        <v>6162</v>
      </c>
      <c r="B465" s="3">
        <f>B461</f>
        <v>1131</v>
      </c>
      <c r="C465" s="370"/>
      <c r="D465" s="394">
        <f>B465/B445</f>
        <v>1.5114057008459062E-2</v>
      </c>
      <c r="E465" s="1"/>
      <c r="G465" s="1"/>
    </row>
    <row r="466" spans="1:7">
      <c r="A466" s="182" t="s">
        <v>6165</v>
      </c>
      <c r="B466" s="3">
        <f>B462</f>
        <v>3875</v>
      </c>
      <c r="C466" s="370"/>
      <c r="D466" s="394">
        <f>B466/B445</f>
        <v>5.1783351819433124E-2</v>
      </c>
      <c r="E466" s="1"/>
      <c r="G466" s="1"/>
    </row>
    <row r="467" spans="1:7">
      <c r="A467" s="182"/>
      <c r="B467" s="3"/>
      <c r="C467" s="370"/>
      <c r="D467" s="369"/>
      <c r="E467" s="1"/>
      <c r="G467" s="1"/>
    </row>
    <row r="468" spans="1:7">
      <c r="A468" s="182"/>
      <c r="B468" s="3"/>
      <c r="C468" s="370"/>
      <c r="D468" s="369"/>
      <c r="E468" s="1"/>
      <c r="G468" s="1"/>
    </row>
    <row r="469" spans="1:7">
      <c r="A469" s="392" t="s">
        <v>6160</v>
      </c>
      <c r="B469" s="36">
        <f>SUM(B470:B485)</f>
        <v>73478</v>
      </c>
      <c r="C469" s="370"/>
      <c r="D469" s="369"/>
      <c r="E469" s="1"/>
      <c r="G469" s="1"/>
    </row>
    <row r="470" spans="1:7">
      <c r="A470" s="182" t="s">
        <v>6247</v>
      </c>
      <c r="B470" s="3">
        <v>1772</v>
      </c>
      <c r="C470" s="180"/>
      <c r="D470" s="182" t="s">
        <v>6160</v>
      </c>
      <c r="E470" s="1"/>
      <c r="G470" s="1"/>
    </row>
    <row r="471" spans="1:7">
      <c r="A471" s="182" t="s">
        <v>6248</v>
      </c>
      <c r="B471" s="3">
        <v>5004</v>
      </c>
      <c r="C471" s="180"/>
      <c r="D471" s="182" t="s">
        <v>6160</v>
      </c>
      <c r="E471" s="1"/>
      <c r="G471" s="1"/>
    </row>
    <row r="472" spans="1:7">
      <c r="A472" s="182" t="s">
        <v>6251</v>
      </c>
      <c r="B472" s="3">
        <v>5971</v>
      </c>
      <c r="C472" s="180"/>
      <c r="D472" s="182" t="s">
        <v>6160</v>
      </c>
      <c r="E472" s="1"/>
      <c r="G472" s="1"/>
    </row>
    <row r="473" spans="1:7">
      <c r="A473" s="182" t="s">
        <v>6252</v>
      </c>
      <c r="B473" s="3">
        <v>5916</v>
      </c>
      <c r="C473" s="180"/>
      <c r="D473" s="182" t="s">
        <v>6160</v>
      </c>
      <c r="E473" s="1"/>
      <c r="G473" s="1"/>
    </row>
    <row r="474" spans="1:7">
      <c r="A474" s="182" t="s">
        <v>6253</v>
      </c>
      <c r="B474" s="3">
        <v>3546</v>
      </c>
      <c r="C474" s="180"/>
      <c r="D474" s="182" t="s">
        <v>6160</v>
      </c>
      <c r="E474" s="1"/>
      <c r="G474" s="1"/>
    </row>
    <row r="475" spans="1:7">
      <c r="A475" s="182" t="s">
        <v>6254</v>
      </c>
      <c r="B475" s="3">
        <v>3587</v>
      </c>
      <c r="C475" s="180"/>
      <c r="D475" s="182" t="s">
        <v>6160</v>
      </c>
      <c r="E475" s="1"/>
      <c r="G475" s="1"/>
    </row>
    <row r="476" spans="1:7">
      <c r="A476" s="182" t="s">
        <v>6255</v>
      </c>
      <c r="B476" s="3">
        <v>5829</v>
      </c>
      <c r="C476" s="180"/>
      <c r="D476" s="182" t="s">
        <v>6160</v>
      </c>
      <c r="E476" s="1"/>
      <c r="G476" s="1"/>
    </row>
    <row r="477" spans="1:7">
      <c r="A477" s="182" t="s">
        <v>6256</v>
      </c>
      <c r="B477" s="3">
        <v>5586</v>
      </c>
      <c r="C477" s="180"/>
      <c r="D477" s="182" t="s">
        <v>6160</v>
      </c>
      <c r="E477" s="1"/>
      <c r="G477" s="1"/>
    </row>
    <row r="478" spans="1:7">
      <c r="A478" s="182" t="s">
        <v>6257</v>
      </c>
      <c r="B478" s="3">
        <v>1714</v>
      </c>
      <c r="C478" s="180"/>
      <c r="D478" s="182" t="s">
        <v>6160</v>
      </c>
      <c r="E478" s="1"/>
      <c r="G478" s="1"/>
    </row>
    <row r="479" spans="1:7">
      <c r="A479" s="182" t="s">
        <v>6272</v>
      </c>
      <c r="B479" s="3">
        <v>5314</v>
      </c>
      <c r="C479" s="180"/>
      <c r="D479" s="182" t="s">
        <v>6160</v>
      </c>
      <c r="E479" s="1"/>
      <c r="G479" s="1"/>
    </row>
    <row r="480" spans="1:7">
      <c r="A480" s="182" t="s">
        <v>6273</v>
      </c>
      <c r="B480" s="3">
        <v>5236</v>
      </c>
      <c r="C480" s="180"/>
      <c r="D480" s="182" t="s">
        <v>6160</v>
      </c>
      <c r="E480" s="1"/>
      <c r="G480" s="1"/>
    </row>
    <row r="481" spans="1:7">
      <c r="A481" s="182" t="s">
        <v>6274</v>
      </c>
      <c r="B481" s="3">
        <v>5235</v>
      </c>
      <c r="C481" s="180"/>
      <c r="D481" s="182" t="s">
        <v>6160</v>
      </c>
      <c r="E481" s="1"/>
      <c r="G481" s="1"/>
    </row>
    <row r="482" spans="1:7">
      <c r="A482" s="182" t="s">
        <v>6275</v>
      </c>
      <c r="B482" s="3">
        <v>5561</v>
      </c>
      <c r="C482" s="180"/>
      <c r="D482" s="182" t="s">
        <v>6160</v>
      </c>
      <c r="E482" s="1"/>
      <c r="G482" s="1"/>
    </row>
    <row r="483" spans="1:7">
      <c r="A483" s="182" t="s">
        <v>6280</v>
      </c>
      <c r="B483" s="3">
        <v>4746</v>
      </c>
      <c r="C483" s="180"/>
      <c r="D483" s="182" t="s">
        <v>6160</v>
      </c>
      <c r="E483" s="1"/>
      <c r="G483" s="1"/>
    </row>
    <row r="484" spans="1:7">
      <c r="A484" s="182" t="s">
        <v>6281</v>
      </c>
      <c r="B484" s="3">
        <v>3628</v>
      </c>
      <c r="C484" s="180"/>
      <c r="D484" s="182" t="s">
        <v>6160</v>
      </c>
      <c r="E484" s="1"/>
      <c r="G484" s="1"/>
    </row>
    <row r="485" spans="1:7">
      <c r="A485" s="182" t="s">
        <v>6284</v>
      </c>
      <c r="B485" s="3">
        <v>4833</v>
      </c>
      <c r="C485" s="180"/>
      <c r="D485" s="182" t="s">
        <v>6160</v>
      </c>
      <c r="E485" s="1"/>
      <c r="G485" s="1"/>
    </row>
    <row r="486" spans="1:7">
      <c r="A486" s="182"/>
      <c r="B486" s="3"/>
      <c r="C486" s="370"/>
      <c r="D486" s="369"/>
      <c r="E486" s="1"/>
      <c r="G486" s="1"/>
    </row>
    <row r="487" spans="1:7">
      <c r="A487" s="182" t="s">
        <v>6160</v>
      </c>
      <c r="B487" s="3">
        <f>SUM(B470:B485)</f>
        <v>73478</v>
      </c>
      <c r="C487" s="370"/>
      <c r="D487" s="399">
        <f>B487/B469</f>
        <v>1</v>
      </c>
      <c r="E487" s="1"/>
      <c r="G487" s="1"/>
    </row>
    <row r="488" spans="1:7">
      <c r="A488" s="182"/>
      <c r="B488" s="3"/>
      <c r="C488" s="370"/>
      <c r="D488" s="369"/>
      <c r="E488" s="1"/>
      <c r="G488" s="1"/>
    </row>
    <row r="489" spans="1:7">
      <c r="A489" s="182"/>
      <c r="B489" s="3"/>
      <c r="C489" s="370"/>
      <c r="D489" s="369"/>
      <c r="E489" s="1"/>
      <c r="G489" s="1"/>
    </row>
    <row r="490" spans="1:7">
      <c r="A490" s="396" t="s">
        <v>5741</v>
      </c>
      <c r="B490" s="397">
        <f>SUM(B491:B509)</f>
        <v>77715</v>
      </c>
      <c r="C490" s="366"/>
      <c r="D490" s="366"/>
      <c r="E490" s="1"/>
      <c r="G490" s="1"/>
    </row>
    <row r="491" spans="1:7">
      <c r="A491" s="365" t="s">
        <v>5814</v>
      </c>
      <c r="B491" s="3">
        <v>2532</v>
      </c>
      <c r="C491" s="366"/>
      <c r="D491" s="365" t="s">
        <v>5741</v>
      </c>
      <c r="E491" s="1"/>
      <c r="G491" s="1"/>
    </row>
    <row r="492" spans="1:7">
      <c r="A492" s="365" t="s">
        <v>1928</v>
      </c>
      <c r="B492" s="3">
        <v>4460</v>
      </c>
      <c r="C492" s="366"/>
      <c r="D492" s="365" t="s">
        <v>5741</v>
      </c>
      <c r="E492" s="1"/>
      <c r="G492" s="1"/>
    </row>
    <row r="493" spans="1:7">
      <c r="A493" s="365" t="s">
        <v>5815</v>
      </c>
      <c r="B493" s="3">
        <v>2616</v>
      </c>
      <c r="C493" s="366"/>
      <c r="D493" s="365" t="s">
        <v>5741</v>
      </c>
      <c r="E493" s="1"/>
      <c r="G493" s="1"/>
    </row>
    <row r="494" spans="1:7">
      <c r="A494" s="365" t="s">
        <v>5819</v>
      </c>
      <c r="B494" s="3">
        <v>2338</v>
      </c>
      <c r="C494" s="366"/>
      <c r="D494" s="365" t="s">
        <v>5741</v>
      </c>
      <c r="E494" s="1"/>
      <c r="G494" s="1"/>
    </row>
    <row r="495" spans="1:7">
      <c r="A495" s="365" t="s">
        <v>5820</v>
      </c>
      <c r="B495" s="3">
        <v>4818</v>
      </c>
      <c r="C495" s="366"/>
      <c r="D495" s="365" t="s">
        <v>5741</v>
      </c>
      <c r="E495" s="1"/>
      <c r="G495" s="1"/>
    </row>
    <row r="496" spans="1:7">
      <c r="A496" s="365" t="s">
        <v>5822</v>
      </c>
      <c r="B496" s="3">
        <v>6686</v>
      </c>
      <c r="C496" s="366"/>
      <c r="D496" s="365" t="s">
        <v>5741</v>
      </c>
      <c r="E496" s="1"/>
      <c r="G496" s="1"/>
    </row>
    <row r="497" spans="1:7">
      <c r="A497" s="365" t="s">
        <v>5823</v>
      </c>
      <c r="B497" s="3">
        <v>3510</v>
      </c>
      <c r="C497" s="366"/>
      <c r="D497" s="365" t="s">
        <v>5741</v>
      </c>
      <c r="E497" s="1"/>
      <c r="G497" s="1"/>
    </row>
    <row r="498" spans="1:7">
      <c r="A498" s="365" t="s">
        <v>5824</v>
      </c>
      <c r="B498" s="3">
        <v>4772</v>
      </c>
      <c r="C498" s="366"/>
      <c r="D498" s="365" t="s">
        <v>5741</v>
      </c>
      <c r="E498" s="1"/>
      <c r="G498" s="1"/>
    </row>
    <row r="499" spans="1:7">
      <c r="A499" s="365" t="s">
        <v>5825</v>
      </c>
      <c r="B499" s="3">
        <v>2485</v>
      </c>
      <c r="C499" s="366"/>
      <c r="D499" s="365" t="s">
        <v>5741</v>
      </c>
      <c r="E499" s="1"/>
      <c r="G499" s="1"/>
    </row>
    <row r="500" spans="1:7">
      <c r="A500" s="365" t="s">
        <v>5826</v>
      </c>
      <c r="B500" s="3">
        <v>3036</v>
      </c>
      <c r="C500" s="366"/>
      <c r="D500" s="365" t="s">
        <v>5741</v>
      </c>
      <c r="E500" s="1"/>
      <c r="G500" s="1"/>
    </row>
    <row r="501" spans="1:7">
      <c r="A501" s="365" t="s">
        <v>464</v>
      </c>
      <c r="B501" s="3">
        <v>4751</v>
      </c>
      <c r="C501" s="366"/>
      <c r="D501" s="365" t="s">
        <v>5741</v>
      </c>
      <c r="E501" s="1"/>
      <c r="G501" s="1"/>
    </row>
    <row r="502" spans="1:7">
      <c r="A502" s="365" t="s">
        <v>5828</v>
      </c>
      <c r="B502" s="3">
        <v>5062</v>
      </c>
      <c r="C502" s="366"/>
      <c r="D502" s="365" t="s">
        <v>5741</v>
      </c>
      <c r="E502" s="1"/>
      <c r="G502" s="1"/>
    </row>
    <row r="503" spans="1:7">
      <c r="A503" s="365" t="s">
        <v>465</v>
      </c>
      <c r="B503" s="3">
        <v>2363</v>
      </c>
      <c r="C503" s="366"/>
      <c r="D503" s="365" t="s">
        <v>5741</v>
      </c>
      <c r="E503" s="1"/>
      <c r="G503" s="1"/>
    </row>
    <row r="504" spans="1:7">
      <c r="A504" s="365" t="s">
        <v>5829</v>
      </c>
      <c r="B504" s="4">
        <v>5212</v>
      </c>
      <c r="C504" s="366"/>
      <c r="D504" s="365" t="s">
        <v>5741</v>
      </c>
      <c r="E504" s="1"/>
      <c r="G504" s="1"/>
    </row>
    <row r="505" spans="1:7">
      <c r="A505" s="365" t="s">
        <v>5830</v>
      </c>
      <c r="B505" s="4">
        <v>4098</v>
      </c>
      <c r="C505" s="366"/>
      <c r="D505" s="365" t="s">
        <v>5741</v>
      </c>
      <c r="E505" s="1"/>
      <c r="G505" s="1"/>
    </row>
    <row r="506" spans="1:7">
      <c r="A506" s="365" t="s">
        <v>5831</v>
      </c>
      <c r="B506" s="4">
        <v>7503</v>
      </c>
      <c r="C506" s="366"/>
      <c r="D506" s="365" t="s">
        <v>5741</v>
      </c>
      <c r="E506" s="1"/>
      <c r="G506" s="1"/>
    </row>
    <row r="507" spans="1:7">
      <c r="A507" s="365" t="s">
        <v>5832</v>
      </c>
      <c r="B507" s="4">
        <v>6495</v>
      </c>
      <c r="C507" s="366"/>
      <c r="D507" s="365" t="s">
        <v>5741</v>
      </c>
      <c r="E507" s="1"/>
      <c r="G507" s="1"/>
    </row>
    <row r="508" spans="1:7">
      <c r="A508" s="365" t="s">
        <v>5836</v>
      </c>
      <c r="B508" s="4">
        <v>4967</v>
      </c>
      <c r="C508" s="366"/>
      <c r="D508" s="365" t="s">
        <v>5741</v>
      </c>
      <c r="E508" s="1"/>
      <c r="G508" s="1"/>
    </row>
    <row r="509" spans="1:7">
      <c r="A509" s="365" t="s">
        <v>464</v>
      </c>
      <c r="B509" s="4">
        <v>11</v>
      </c>
      <c r="C509" s="366"/>
      <c r="D509" s="365" t="s">
        <v>5743</v>
      </c>
      <c r="E509" s="1"/>
      <c r="G509" s="1"/>
    </row>
    <row r="510" spans="1:7">
      <c r="A510" s="182"/>
      <c r="B510" s="3"/>
      <c r="C510" s="370"/>
      <c r="D510" s="369"/>
      <c r="E510" s="1"/>
      <c r="G510" s="1"/>
    </row>
    <row r="511" spans="1:7">
      <c r="A511" s="365" t="s">
        <v>5741</v>
      </c>
      <c r="B511" s="3">
        <f>SUM(B491:B508)</f>
        <v>77704</v>
      </c>
      <c r="C511" s="370"/>
      <c r="D511" s="399">
        <f>B511/B490</f>
        <v>0.99985845718329791</v>
      </c>
      <c r="E511" s="1"/>
      <c r="G511" s="1"/>
    </row>
    <row r="512" spans="1:7">
      <c r="A512" s="365" t="s">
        <v>5743</v>
      </c>
      <c r="B512" s="3">
        <f>B509</f>
        <v>11</v>
      </c>
      <c r="C512" s="370"/>
      <c r="D512" s="399">
        <f>B512/B490</f>
        <v>1.4154281670205238E-4</v>
      </c>
      <c r="E512" s="1"/>
      <c r="G512" s="1"/>
    </row>
    <row r="513" spans="1:7">
      <c r="A513" s="182"/>
      <c r="B513" s="3"/>
      <c r="C513" s="370"/>
      <c r="D513" s="369"/>
      <c r="E513" s="1"/>
      <c r="G513" s="1"/>
    </row>
    <row r="514" spans="1:7">
      <c r="A514" s="182"/>
      <c r="B514" s="3"/>
      <c r="C514" s="370"/>
      <c r="D514" s="369"/>
      <c r="E514" s="1"/>
      <c r="G514" s="1"/>
    </row>
    <row r="515" spans="1:7">
      <c r="A515" s="395" t="s">
        <v>6514</v>
      </c>
      <c r="B515" s="405">
        <f>SUM(B516:B529)</f>
        <v>73837</v>
      </c>
      <c r="C515" s="384"/>
      <c r="D515" s="381"/>
      <c r="E515" s="1"/>
      <c r="G515" s="1"/>
    </row>
    <row r="516" spans="1:7">
      <c r="A516" s="380" t="s">
        <v>2153</v>
      </c>
      <c r="B516" s="3">
        <v>5618</v>
      </c>
      <c r="C516" s="381"/>
      <c r="D516" s="380" t="s">
        <v>6514</v>
      </c>
      <c r="E516" s="1"/>
      <c r="G516" s="1"/>
    </row>
    <row r="517" spans="1:7">
      <c r="A517" s="380" t="s">
        <v>6553</v>
      </c>
      <c r="B517" s="3">
        <v>5434</v>
      </c>
      <c r="C517" s="381"/>
      <c r="D517" s="380" t="s">
        <v>6514</v>
      </c>
      <c r="E517" s="1"/>
      <c r="G517" s="1"/>
    </row>
    <row r="518" spans="1:7">
      <c r="A518" s="380" t="s">
        <v>2005</v>
      </c>
      <c r="B518" s="3">
        <v>5223</v>
      </c>
      <c r="C518" s="381"/>
      <c r="D518" s="380" t="s">
        <v>6514</v>
      </c>
      <c r="E518" s="1"/>
      <c r="G518" s="1"/>
    </row>
    <row r="519" spans="1:7">
      <c r="A519" s="380" t="s">
        <v>6555</v>
      </c>
      <c r="B519" s="3">
        <v>5747</v>
      </c>
      <c r="C519" s="381"/>
      <c r="D519" s="380" t="s">
        <v>6514</v>
      </c>
      <c r="E519" s="1"/>
      <c r="G519" s="1"/>
    </row>
    <row r="520" spans="1:7">
      <c r="A520" s="380" t="s">
        <v>6556</v>
      </c>
      <c r="B520" s="3">
        <v>5191</v>
      </c>
      <c r="C520" s="381"/>
      <c r="D520" s="380" t="s">
        <v>6514</v>
      </c>
      <c r="E520" s="1"/>
      <c r="G520" s="1"/>
    </row>
    <row r="521" spans="1:7">
      <c r="A521" s="380" t="s">
        <v>6557</v>
      </c>
      <c r="B521" s="3">
        <v>5040</v>
      </c>
      <c r="C521" s="381"/>
      <c r="D521" s="380" t="s">
        <v>6514</v>
      </c>
      <c r="E521" s="1"/>
      <c r="G521" s="1"/>
    </row>
    <row r="522" spans="1:7">
      <c r="A522" s="380" t="s">
        <v>6558</v>
      </c>
      <c r="B522" s="3">
        <v>5796</v>
      </c>
      <c r="C522" s="381"/>
      <c r="D522" s="380" t="s">
        <v>6514</v>
      </c>
      <c r="E522" s="1"/>
      <c r="G522" s="1"/>
    </row>
    <row r="523" spans="1:7">
      <c r="A523" s="380" t="s">
        <v>6559</v>
      </c>
      <c r="B523" s="3">
        <v>5862</v>
      </c>
      <c r="C523" s="381"/>
      <c r="D523" s="380" t="s">
        <v>6514</v>
      </c>
      <c r="E523" s="1"/>
      <c r="G523" s="1"/>
    </row>
    <row r="524" spans="1:7">
      <c r="A524" s="380" t="s">
        <v>1338</v>
      </c>
      <c r="B524" s="3">
        <v>6054</v>
      </c>
      <c r="C524" s="381"/>
      <c r="D524" s="380" t="s">
        <v>6514</v>
      </c>
      <c r="E524" s="1"/>
      <c r="G524" s="1"/>
    </row>
    <row r="525" spans="1:7">
      <c r="A525" s="380" t="s">
        <v>4743</v>
      </c>
      <c r="B525" s="3">
        <v>5912</v>
      </c>
      <c r="C525" s="381"/>
      <c r="D525" s="380" t="s">
        <v>6514</v>
      </c>
      <c r="E525" s="1"/>
      <c r="G525" s="1"/>
    </row>
    <row r="526" spans="1:7">
      <c r="A526" s="380" t="s">
        <v>6560</v>
      </c>
      <c r="B526" s="3">
        <v>5003</v>
      </c>
      <c r="C526" s="381"/>
      <c r="D526" s="380" t="s">
        <v>6514</v>
      </c>
      <c r="E526" s="1"/>
      <c r="G526" s="1"/>
    </row>
    <row r="527" spans="1:7">
      <c r="A527" s="380" t="s">
        <v>6561</v>
      </c>
      <c r="B527" s="3">
        <v>4910</v>
      </c>
      <c r="C527" s="381"/>
      <c r="D527" s="380" t="s">
        <v>6514</v>
      </c>
      <c r="E527" s="1"/>
      <c r="G527" s="1"/>
    </row>
    <row r="528" spans="1:7">
      <c r="A528" s="380" t="s">
        <v>463</v>
      </c>
      <c r="B528" s="4">
        <v>4912</v>
      </c>
      <c r="C528" s="381"/>
      <c r="D528" s="380" t="s">
        <v>6514</v>
      </c>
      <c r="E528" s="1"/>
      <c r="G528" s="1"/>
    </row>
    <row r="529" spans="1:7">
      <c r="A529" s="380" t="s">
        <v>6538</v>
      </c>
      <c r="B529" s="4">
        <v>3135</v>
      </c>
      <c r="C529" s="381"/>
      <c r="D529" s="380" t="s">
        <v>6515</v>
      </c>
      <c r="E529" s="1"/>
      <c r="G529" s="1"/>
    </row>
    <row r="530" spans="1:7">
      <c r="A530" s="381"/>
      <c r="B530" s="382"/>
      <c r="C530" s="381"/>
      <c r="D530" s="381"/>
      <c r="E530" s="1"/>
      <c r="G530" s="1"/>
    </row>
    <row r="531" spans="1:7">
      <c r="A531" s="380" t="s">
        <v>6514</v>
      </c>
      <c r="B531" s="382">
        <f>SUM(B516:B518)+B519+B520+SUM(B521:B528)</f>
        <v>70702</v>
      </c>
      <c r="C531" s="381"/>
      <c r="D531" s="406">
        <f>B531/B515</f>
        <v>0.95754161192897869</v>
      </c>
      <c r="E531" s="1"/>
      <c r="G531" s="1"/>
    </row>
    <row r="532" spans="1:7">
      <c r="A532" s="380" t="s">
        <v>6515</v>
      </c>
      <c r="B532" s="3">
        <f>B529</f>
        <v>3135</v>
      </c>
      <c r="C532" s="370"/>
      <c r="D532" s="406">
        <f>B532/B515</f>
        <v>4.2458388071021307E-2</v>
      </c>
      <c r="E532" s="1"/>
      <c r="G532" s="1"/>
    </row>
    <row r="533" spans="1:7">
      <c r="A533" s="182"/>
      <c r="B533" s="3"/>
      <c r="C533" s="370"/>
      <c r="D533" s="369"/>
      <c r="E533" s="1"/>
      <c r="G533" s="1"/>
    </row>
    <row r="534" spans="1:7">
      <c r="A534" s="369"/>
      <c r="B534" s="3"/>
      <c r="C534" s="370"/>
      <c r="D534" s="369"/>
      <c r="E534" s="1"/>
      <c r="G534" s="1"/>
    </row>
    <row r="535" spans="1:7">
      <c r="A535" s="385" t="s">
        <v>6661</v>
      </c>
      <c r="B535" s="388">
        <f>SUM(B536:B547)</f>
        <v>71188</v>
      </c>
      <c r="E535" s="1"/>
      <c r="G535" s="1"/>
    </row>
    <row r="536" spans="1:7">
      <c r="A536" s="8" t="s">
        <v>5725</v>
      </c>
      <c r="B536" s="9">
        <v>5366</v>
      </c>
      <c r="D536" s="8" t="s">
        <v>5666</v>
      </c>
      <c r="E536" s="1"/>
      <c r="G536" s="1"/>
    </row>
    <row r="537" spans="1:7">
      <c r="A537" s="8" t="s">
        <v>5726</v>
      </c>
      <c r="B537" s="9">
        <v>8227</v>
      </c>
      <c r="D537" s="8" t="s">
        <v>5666</v>
      </c>
      <c r="E537" s="1"/>
      <c r="G537" s="1"/>
    </row>
    <row r="538" spans="1:7">
      <c r="A538" s="8" t="s">
        <v>2776</v>
      </c>
      <c r="B538" s="9">
        <v>5614</v>
      </c>
      <c r="D538" s="8" t="s">
        <v>5666</v>
      </c>
      <c r="E538" s="1"/>
      <c r="G538" s="1"/>
    </row>
    <row r="539" spans="1:7">
      <c r="A539" s="8" t="s">
        <v>5731</v>
      </c>
      <c r="B539" s="9">
        <v>7492</v>
      </c>
      <c r="D539" s="8" t="s">
        <v>5666</v>
      </c>
      <c r="E539" s="1"/>
      <c r="G539" s="1"/>
    </row>
    <row r="540" spans="1:7">
      <c r="A540" s="8" t="s">
        <v>5732</v>
      </c>
      <c r="B540" s="9">
        <v>8207</v>
      </c>
      <c r="D540" s="8" t="s">
        <v>5666</v>
      </c>
      <c r="E540" s="1"/>
      <c r="G540" s="1"/>
    </row>
    <row r="541" spans="1:7">
      <c r="A541" s="8" t="s">
        <v>5733</v>
      </c>
      <c r="B541" s="9">
        <v>5530</v>
      </c>
      <c r="D541" s="8" t="s">
        <v>5666</v>
      </c>
      <c r="E541" s="1"/>
      <c r="G541" s="1"/>
    </row>
    <row r="542" spans="1:7">
      <c r="A542" s="8" t="s">
        <v>5734</v>
      </c>
      <c r="B542" s="9">
        <v>4966</v>
      </c>
      <c r="D542" s="8" t="s">
        <v>5666</v>
      </c>
      <c r="E542" s="1"/>
      <c r="G542" s="1"/>
    </row>
    <row r="543" spans="1:7">
      <c r="A543" s="8" t="s">
        <v>5736</v>
      </c>
      <c r="B543" s="9">
        <v>8501</v>
      </c>
      <c r="D543" s="8" t="s">
        <v>5666</v>
      </c>
      <c r="E543" s="1"/>
      <c r="G543" s="1"/>
    </row>
    <row r="544" spans="1:7">
      <c r="A544" s="8" t="s">
        <v>5738</v>
      </c>
      <c r="B544" s="9">
        <v>5354</v>
      </c>
      <c r="D544" s="8" t="s">
        <v>5666</v>
      </c>
      <c r="E544" s="1"/>
      <c r="G544" s="1"/>
    </row>
    <row r="545" spans="1:7">
      <c r="A545" s="8" t="s">
        <v>5710</v>
      </c>
      <c r="B545" s="4">
        <v>5717</v>
      </c>
      <c r="D545" s="8" t="s">
        <v>5670</v>
      </c>
      <c r="E545" s="1"/>
      <c r="G545" s="1"/>
    </row>
    <row r="546" spans="1:7">
      <c r="A546" s="8" t="s">
        <v>3758</v>
      </c>
      <c r="B546" s="4">
        <v>3220</v>
      </c>
      <c r="D546" s="8" t="s">
        <v>5670</v>
      </c>
      <c r="E546" s="1"/>
      <c r="G546" s="1"/>
    </row>
    <row r="547" spans="1:7">
      <c r="A547" s="8" t="s">
        <v>5720</v>
      </c>
      <c r="B547" s="4">
        <v>2994</v>
      </c>
      <c r="D547" s="8" t="s">
        <v>5670</v>
      </c>
      <c r="E547" s="1"/>
      <c r="G547" s="1"/>
    </row>
    <row r="548" spans="1:7">
      <c r="E548" s="1"/>
      <c r="G548" s="1"/>
    </row>
    <row r="549" spans="1:7">
      <c r="A549" s="8" t="s">
        <v>5666</v>
      </c>
      <c r="B549" s="363">
        <f>SUM(B536:B544)</f>
        <v>59257</v>
      </c>
      <c r="D549" s="387">
        <f>B549/B535</f>
        <v>0.83240152834747427</v>
      </c>
      <c r="E549" s="1"/>
      <c r="G549" s="1"/>
    </row>
    <row r="550" spans="1:7">
      <c r="A550" s="8" t="s">
        <v>5670</v>
      </c>
      <c r="B550" s="363">
        <f>SUM(B545:B547)</f>
        <v>11931</v>
      </c>
      <c r="D550" s="387">
        <f>B550/B535</f>
        <v>0.1675984716525257</v>
      </c>
      <c r="E550" s="1"/>
      <c r="G550" s="1"/>
    </row>
    <row r="551" spans="1:7">
      <c r="E551" s="1"/>
      <c r="G551" s="1"/>
    </row>
    <row r="552" spans="1:7">
      <c r="E552" s="1"/>
      <c r="G552" s="1"/>
    </row>
    <row r="553" spans="1:7">
      <c r="A553" s="385" t="s">
        <v>5667</v>
      </c>
      <c r="B553" s="386">
        <f>SUM(B554:B565)</f>
        <v>71881</v>
      </c>
      <c r="E553" s="1"/>
      <c r="G553" s="1"/>
    </row>
    <row r="554" spans="1:7">
      <c r="A554" s="8" t="s">
        <v>5723</v>
      </c>
      <c r="B554" s="9">
        <v>5295</v>
      </c>
      <c r="D554" s="8" t="s">
        <v>5666</v>
      </c>
      <c r="E554" s="1"/>
      <c r="G554" s="1"/>
    </row>
    <row r="555" spans="1:7">
      <c r="A555" s="8" t="s">
        <v>5724</v>
      </c>
      <c r="B555" s="9">
        <v>8351</v>
      </c>
      <c r="D555" s="8" t="s">
        <v>5667</v>
      </c>
      <c r="E555" s="1"/>
      <c r="G555" s="1"/>
    </row>
    <row r="556" spans="1:7">
      <c r="A556" s="8" t="s">
        <v>5727</v>
      </c>
      <c r="B556" s="9">
        <v>4696</v>
      </c>
      <c r="D556" s="8" t="s">
        <v>5667</v>
      </c>
      <c r="E556" s="1"/>
      <c r="G556" s="1"/>
    </row>
    <row r="557" spans="1:7">
      <c r="A557" s="8" t="s">
        <v>5728</v>
      </c>
      <c r="B557" s="9">
        <v>8243</v>
      </c>
      <c r="D557" s="8" t="s">
        <v>5667</v>
      </c>
      <c r="E557" s="1"/>
      <c r="G557" s="1"/>
    </row>
    <row r="558" spans="1:7">
      <c r="A558" s="8" t="s">
        <v>5729</v>
      </c>
      <c r="B558" s="9">
        <v>6839</v>
      </c>
      <c r="D558" s="8" t="s">
        <v>5667</v>
      </c>
      <c r="E558" s="1"/>
      <c r="G558" s="1"/>
    </row>
    <row r="559" spans="1:7">
      <c r="A559" s="8" t="s">
        <v>5730</v>
      </c>
      <c r="B559" s="9">
        <v>4206</v>
      </c>
      <c r="D559" s="8" t="s">
        <v>5667</v>
      </c>
      <c r="E559" s="1"/>
      <c r="G559" s="1"/>
    </row>
    <row r="560" spans="1:7">
      <c r="A560" s="8" t="s">
        <v>5735</v>
      </c>
      <c r="B560" s="9">
        <v>7566</v>
      </c>
      <c r="D560" s="8" t="s">
        <v>5667</v>
      </c>
      <c r="E560" s="1"/>
      <c r="G560" s="1"/>
    </row>
    <row r="561" spans="1:7">
      <c r="A561" s="8" t="s">
        <v>3374</v>
      </c>
      <c r="B561" s="9">
        <v>6139</v>
      </c>
      <c r="D561" s="8" t="s">
        <v>5667</v>
      </c>
      <c r="E561" s="1"/>
      <c r="G561" s="1"/>
    </row>
    <row r="562" spans="1:7">
      <c r="A562" s="8" t="s">
        <v>5737</v>
      </c>
      <c r="B562" s="9">
        <v>5294</v>
      </c>
      <c r="D562" s="8" t="s">
        <v>5667</v>
      </c>
      <c r="E562" s="1"/>
      <c r="G562" s="1"/>
    </row>
    <row r="563" spans="1:7">
      <c r="A563" s="8" t="s">
        <v>5739</v>
      </c>
      <c r="B563" s="9">
        <v>7985</v>
      </c>
      <c r="D563" s="8" t="s">
        <v>5667</v>
      </c>
      <c r="E563" s="1"/>
      <c r="G563" s="1"/>
    </row>
    <row r="564" spans="1:7">
      <c r="A564" s="8" t="s">
        <v>5699</v>
      </c>
      <c r="B564" s="3">
        <v>4817</v>
      </c>
      <c r="D564" s="8" t="s">
        <v>5667</v>
      </c>
      <c r="E564" s="1"/>
      <c r="G564" s="1"/>
    </row>
    <row r="565" spans="1:7">
      <c r="A565" s="8" t="s">
        <v>5699</v>
      </c>
      <c r="B565" s="4">
        <v>2450</v>
      </c>
      <c r="D565" s="8" t="s">
        <v>5670</v>
      </c>
      <c r="E565" s="1"/>
      <c r="G565" s="1"/>
    </row>
    <row r="566" spans="1:7">
      <c r="B566" s="9"/>
      <c r="E566" s="1"/>
      <c r="G566" s="1"/>
    </row>
    <row r="567" spans="1:7">
      <c r="A567" s="8" t="s">
        <v>5666</v>
      </c>
      <c r="B567" s="362">
        <f>B554</f>
        <v>5295</v>
      </c>
      <c r="D567" s="387">
        <f>B567/B553</f>
        <v>7.3663415923540296E-2</v>
      </c>
      <c r="E567" s="1"/>
      <c r="G567" s="1"/>
    </row>
    <row r="568" spans="1:7">
      <c r="A568" s="8" t="s">
        <v>5667</v>
      </c>
      <c r="B568" s="362">
        <f>SUM(B555:B564)</f>
        <v>64136</v>
      </c>
      <c r="D568" s="387">
        <f>B568/B553</f>
        <v>0.89225247283705011</v>
      </c>
      <c r="E568" s="1"/>
      <c r="G568" s="1"/>
    </row>
    <row r="569" spans="1:7">
      <c r="A569" s="8" t="s">
        <v>5670</v>
      </c>
      <c r="B569" s="363">
        <f>B565</f>
        <v>2450</v>
      </c>
      <c r="D569" s="387">
        <f>B569/B553</f>
        <v>3.4084111239409583E-2</v>
      </c>
      <c r="E569" s="1"/>
      <c r="G569" s="1"/>
    </row>
    <row r="570" spans="1:7">
      <c r="E570" s="1"/>
      <c r="G570" s="1"/>
    </row>
    <row r="571" spans="1:7">
      <c r="E571" s="1"/>
      <c r="G571" s="1"/>
    </row>
    <row r="572" spans="1:7">
      <c r="A572" s="385" t="s">
        <v>5668</v>
      </c>
      <c r="B572" s="388">
        <f>SUM(B573:B587)</f>
        <v>71365</v>
      </c>
      <c r="E572" s="1"/>
    </row>
    <row r="573" spans="1:7">
      <c r="A573" s="8" t="s">
        <v>5683</v>
      </c>
      <c r="B573" s="3">
        <v>317</v>
      </c>
      <c r="D573" s="8" t="s">
        <v>5665</v>
      </c>
      <c r="E573" s="1"/>
      <c r="G573" s="1"/>
    </row>
    <row r="574" spans="1:7">
      <c r="A574" s="8" t="s">
        <v>5683</v>
      </c>
      <c r="B574" s="364">
        <v>2293</v>
      </c>
      <c r="D574" s="8" t="s">
        <v>5668</v>
      </c>
      <c r="E574" s="1"/>
      <c r="G574" s="1"/>
    </row>
    <row r="575" spans="1:7">
      <c r="A575" s="8" t="s">
        <v>5691</v>
      </c>
      <c r="B575" s="364">
        <v>3476</v>
      </c>
      <c r="D575" s="8" t="s">
        <v>5668</v>
      </c>
      <c r="E575" s="1"/>
      <c r="G575" s="1"/>
    </row>
    <row r="576" spans="1:7">
      <c r="A576" s="8" t="s">
        <v>3593</v>
      </c>
      <c r="B576" s="364">
        <v>3819</v>
      </c>
      <c r="D576" s="8" t="s">
        <v>5668</v>
      </c>
      <c r="E576" s="1"/>
    </row>
    <row r="577" spans="1:7">
      <c r="A577" s="8" t="s">
        <v>5693</v>
      </c>
      <c r="B577" s="3">
        <v>9699</v>
      </c>
      <c r="D577" s="8" t="s">
        <v>5668</v>
      </c>
      <c r="E577" s="1"/>
      <c r="G577" s="1"/>
    </row>
    <row r="578" spans="1:7">
      <c r="A578" s="8" t="s">
        <v>5694</v>
      </c>
      <c r="B578" s="3">
        <v>5223</v>
      </c>
      <c r="D578" s="8" t="s">
        <v>5668</v>
      </c>
      <c r="E578" s="1"/>
      <c r="G578" s="1"/>
    </row>
    <row r="579" spans="1:7">
      <c r="A579" s="8" t="s">
        <v>5700</v>
      </c>
      <c r="B579" s="3">
        <v>8947</v>
      </c>
      <c r="D579" s="8" t="s">
        <v>5668</v>
      </c>
      <c r="E579" s="1"/>
      <c r="G579" s="1"/>
    </row>
    <row r="580" spans="1:7">
      <c r="A580" s="8" t="s">
        <v>5707</v>
      </c>
      <c r="B580" s="3">
        <v>10075</v>
      </c>
      <c r="D580" s="8" t="s">
        <v>5668</v>
      </c>
      <c r="E580" s="1"/>
      <c r="G580" s="1"/>
    </row>
    <row r="581" spans="1:7">
      <c r="A581" s="8" t="s">
        <v>5709</v>
      </c>
      <c r="B581" s="3">
        <v>2198</v>
      </c>
      <c r="D581" s="8" t="s">
        <v>5668</v>
      </c>
      <c r="E581" s="1"/>
      <c r="G581" s="1"/>
    </row>
    <row r="582" spans="1:7">
      <c r="A582" s="8" t="s">
        <v>5717</v>
      </c>
      <c r="B582" s="3">
        <v>7211</v>
      </c>
      <c r="D582" s="8" t="s">
        <v>5668</v>
      </c>
      <c r="E582" s="1"/>
      <c r="G582" s="1"/>
    </row>
    <row r="583" spans="1:7">
      <c r="A583" s="8" t="s">
        <v>5718</v>
      </c>
      <c r="B583" s="3">
        <v>4074</v>
      </c>
      <c r="D583" s="8" t="s">
        <v>5668</v>
      </c>
      <c r="E583" s="1"/>
      <c r="G583" s="1"/>
    </row>
    <row r="584" spans="1:7">
      <c r="A584" s="8" t="s">
        <v>5722</v>
      </c>
      <c r="B584" s="3">
        <v>3724</v>
      </c>
      <c r="D584" s="8" t="s">
        <v>5668</v>
      </c>
      <c r="E584" s="1"/>
      <c r="G584" s="1"/>
    </row>
    <row r="585" spans="1:7">
      <c r="A585" s="8" t="s">
        <v>5694</v>
      </c>
      <c r="B585" s="3">
        <v>5898</v>
      </c>
      <c r="D585" s="8" t="s">
        <v>5669</v>
      </c>
      <c r="E585" s="1"/>
      <c r="G585" s="1"/>
    </row>
    <row r="586" spans="1:7">
      <c r="A586" s="8" t="s">
        <v>5675</v>
      </c>
      <c r="B586" s="364">
        <v>2639</v>
      </c>
      <c r="D586" s="8" t="s">
        <v>5669</v>
      </c>
      <c r="G586" s="1"/>
    </row>
    <row r="587" spans="1:7">
      <c r="A587" s="8" t="s">
        <v>5683</v>
      </c>
      <c r="B587" s="364">
        <v>1772</v>
      </c>
      <c r="D587" s="8" t="s">
        <v>5669</v>
      </c>
    </row>
    <row r="589" spans="1:7">
      <c r="A589" s="8" t="s">
        <v>5665</v>
      </c>
      <c r="B589" s="363">
        <f>B573</f>
        <v>317</v>
      </c>
      <c r="D589" s="387">
        <f>B589/B572</f>
        <v>4.4419533384712391E-3</v>
      </c>
    </row>
    <row r="590" spans="1:7">
      <c r="A590" s="8" t="s">
        <v>5668</v>
      </c>
      <c r="B590" s="363">
        <f>SUM(B574:B584)</f>
        <v>60739</v>
      </c>
      <c r="D590" s="387">
        <f>B590/B572</f>
        <v>0.85110348209906816</v>
      </c>
    </row>
    <row r="591" spans="1:7">
      <c r="A591" s="8" t="s">
        <v>5669</v>
      </c>
      <c r="B591" s="363">
        <f>SUM(B585:B587)</f>
        <v>10309</v>
      </c>
      <c r="D591" s="387">
        <f>B591/B572</f>
        <v>0.14445456456246059</v>
      </c>
    </row>
    <row r="594" spans="1:4">
      <c r="A594" s="391" t="s">
        <v>6332</v>
      </c>
      <c r="B594" s="388">
        <f>SUM(B595:B618)</f>
        <v>72791</v>
      </c>
    </row>
    <row r="595" spans="1:4">
      <c r="A595" s="376" t="s">
        <v>6339</v>
      </c>
      <c r="B595" s="3">
        <v>2476</v>
      </c>
      <c r="C595" s="377"/>
      <c r="D595" s="376" t="s">
        <v>6332</v>
      </c>
    </row>
    <row r="596" spans="1:4">
      <c r="A596" s="376" t="s">
        <v>6340</v>
      </c>
      <c r="B596" s="3">
        <v>1602</v>
      </c>
      <c r="C596" s="377"/>
      <c r="D596" s="376" t="s">
        <v>6332</v>
      </c>
    </row>
    <row r="597" spans="1:4">
      <c r="A597" s="376" t="s">
        <v>6341</v>
      </c>
      <c r="B597" s="3">
        <v>3800</v>
      </c>
      <c r="C597" s="377"/>
      <c r="D597" s="376" t="s">
        <v>6332</v>
      </c>
    </row>
    <row r="598" spans="1:4">
      <c r="A598" s="376" t="s">
        <v>6342</v>
      </c>
      <c r="B598" s="3">
        <v>5052</v>
      </c>
      <c r="C598" s="377"/>
      <c r="D598" s="376" t="s">
        <v>6332</v>
      </c>
    </row>
    <row r="599" spans="1:4">
      <c r="A599" s="376" t="s">
        <v>6344</v>
      </c>
      <c r="B599" s="3">
        <v>5403</v>
      </c>
      <c r="C599" s="377"/>
      <c r="D599" s="376" t="s">
        <v>6332</v>
      </c>
    </row>
    <row r="600" spans="1:4">
      <c r="A600" s="376" t="s">
        <v>6345</v>
      </c>
      <c r="B600" s="3">
        <v>4360</v>
      </c>
      <c r="C600" s="377"/>
      <c r="D600" s="376" t="s">
        <v>6332</v>
      </c>
    </row>
    <row r="601" spans="1:4">
      <c r="A601" s="376" t="s">
        <v>6346</v>
      </c>
      <c r="B601" s="3">
        <v>4321</v>
      </c>
      <c r="C601" s="377"/>
      <c r="D601" s="376" t="s">
        <v>6332</v>
      </c>
    </row>
    <row r="602" spans="1:4">
      <c r="A602" s="376" t="s">
        <v>6349</v>
      </c>
      <c r="B602" s="3">
        <v>2026</v>
      </c>
      <c r="C602" s="377"/>
      <c r="D602" s="376" t="s">
        <v>6332</v>
      </c>
    </row>
    <row r="603" spans="1:4">
      <c r="A603" s="376" t="s">
        <v>6350</v>
      </c>
      <c r="B603" s="3">
        <v>4065</v>
      </c>
      <c r="C603" s="377"/>
      <c r="D603" s="376" t="s">
        <v>6332</v>
      </c>
    </row>
    <row r="604" spans="1:4">
      <c r="A604" s="376" t="s">
        <v>6351</v>
      </c>
      <c r="B604" s="3">
        <v>4384</v>
      </c>
      <c r="C604" s="377"/>
      <c r="D604" s="376" t="s">
        <v>6332</v>
      </c>
    </row>
    <row r="605" spans="1:4">
      <c r="A605" s="376" t="s">
        <v>6353</v>
      </c>
      <c r="B605" s="3">
        <v>2116</v>
      </c>
      <c r="C605" s="377"/>
      <c r="D605" s="376" t="s">
        <v>6332</v>
      </c>
    </row>
    <row r="606" spans="1:4">
      <c r="A606" s="376" t="s">
        <v>6354</v>
      </c>
      <c r="B606" s="3">
        <v>3769</v>
      </c>
      <c r="C606" s="377"/>
      <c r="D606" s="376" t="s">
        <v>6332</v>
      </c>
    </row>
    <row r="607" spans="1:4">
      <c r="A607" s="376" t="s">
        <v>6355</v>
      </c>
      <c r="B607" s="3">
        <v>4265</v>
      </c>
      <c r="C607" s="377"/>
      <c r="D607" s="376" t="s">
        <v>6332</v>
      </c>
    </row>
    <row r="608" spans="1:4">
      <c r="A608" s="376" t="s">
        <v>6357</v>
      </c>
      <c r="B608" s="3">
        <v>1411</v>
      </c>
      <c r="C608" s="377"/>
      <c r="D608" s="376" t="s">
        <v>6332</v>
      </c>
    </row>
    <row r="609" spans="1:4">
      <c r="A609" s="376" t="s">
        <v>6362</v>
      </c>
      <c r="B609" s="4">
        <v>4928</v>
      </c>
      <c r="C609" s="377"/>
      <c r="D609" s="376" t="s">
        <v>6332</v>
      </c>
    </row>
    <row r="610" spans="1:4">
      <c r="A610" s="376" t="s">
        <v>6363</v>
      </c>
      <c r="B610" s="4">
        <v>5527</v>
      </c>
      <c r="C610" s="377"/>
      <c r="D610" s="376" t="s">
        <v>6332</v>
      </c>
    </row>
    <row r="611" spans="1:4">
      <c r="A611" s="376" t="s">
        <v>6498</v>
      </c>
      <c r="B611" s="3">
        <v>2297</v>
      </c>
      <c r="C611" s="377"/>
      <c r="D611" s="376" t="s">
        <v>6332</v>
      </c>
    </row>
    <row r="612" spans="1:4">
      <c r="A612" s="376" t="s">
        <v>6511</v>
      </c>
      <c r="B612" s="3">
        <v>2062</v>
      </c>
      <c r="C612" s="377"/>
      <c r="D612" s="376" t="s">
        <v>6332</v>
      </c>
    </row>
    <row r="613" spans="1:4">
      <c r="A613" s="376" t="s">
        <v>6339</v>
      </c>
      <c r="B613" s="4">
        <v>2291</v>
      </c>
      <c r="C613" s="377"/>
      <c r="D613" s="376" t="s">
        <v>6338</v>
      </c>
    </row>
    <row r="614" spans="1:4">
      <c r="A614" s="376" t="s">
        <v>6340</v>
      </c>
      <c r="B614" s="4">
        <v>561</v>
      </c>
      <c r="C614" s="377"/>
      <c r="D614" s="376" t="s">
        <v>6338</v>
      </c>
    </row>
    <row r="615" spans="1:4">
      <c r="A615" s="376" t="s">
        <v>6347</v>
      </c>
      <c r="B615" s="4">
        <v>2470</v>
      </c>
      <c r="C615" s="377"/>
      <c r="D615" s="376" t="s">
        <v>6338</v>
      </c>
    </row>
    <row r="616" spans="1:4">
      <c r="A616" s="376" t="s">
        <v>6348</v>
      </c>
      <c r="B616" s="4">
        <v>2478</v>
      </c>
      <c r="C616" s="377"/>
      <c r="D616" s="376" t="s">
        <v>6338</v>
      </c>
    </row>
    <row r="617" spans="1:4">
      <c r="A617" s="376" t="s">
        <v>6349</v>
      </c>
      <c r="B617" s="4">
        <v>28</v>
      </c>
      <c r="C617" s="377"/>
      <c r="D617" s="376" t="s">
        <v>6338</v>
      </c>
    </row>
    <row r="618" spans="1:4">
      <c r="A618" s="376" t="s">
        <v>6357</v>
      </c>
      <c r="B618" s="4">
        <v>1099</v>
      </c>
      <c r="C618" s="377"/>
      <c r="D618" s="376" t="s">
        <v>6338</v>
      </c>
    </row>
    <row r="620" spans="1:4">
      <c r="A620" s="376" t="s">
        <v>6332</v>
      </c>
      <c r="B620" s="363">
        <f>SUM(B595:B612)</f>
        <v>63864</v>
      </c>
      <c r="D620" s="387">
        <f>B620/B594</f>
        <v>0.87736121223777663</v>
      </c>
    </row>
    <row r="621" spans="1:4">
      <c r="A621" s="376" t="s">
        <v>6338</v>
      </c>
      <c r="B621" s="363">
        <f>SUM(B613:B618)</f>
        <v>8927</v>
      </c>
      <c r="D621" s="387">
        <f>B621/B594</f>
        <v>0.12263878776222335</v>
      </c>
    </row>
    <row r="624" spans="1:4">
      <c r="A624" s="385" t="s">
        <v>5669</v>
      </c>
      <c r="B624" s="388">
        <f>SUM(B625:B641)</f>
        <v>74198</v>
      </c>
    </row>
    <row r="625" spans="1:7">
      <c r="A625" s="8" t="s">
        <v>5673</v>
      </c>
      <c r="B625" s="3">
        <v>15</v>
      </c>
      <c r="D625" s="8" t="s">
        <v>5665</v>
      </c>
    </row>
    <row r="626" spans="1:7">
      <c r="A626" s="8" t="s">
        <v>5678</v>
      </c>
      <c r="B626" s="3">
        <v>511</v>
      </c>
      <c r="D626" s="8" t="s">
        <v>5665</v>
      </c>
    </row>
    <row r="627" spans="1:7">
      <c r="A627" s="8" t="s">
        <v>5714</v>
      </c>
      <c r="B627" s="3">
        <v>1165</v>
      </c>
      <c r="D627" s="8" t="s">
        <v>5668</v>
      </c>
    </row>
    <row r="628" spans="1:7">
      <c r="A628" s="8" t="s">
        <v>5671</v>
      </c>
      <c r="B628" s="364">
        <v>5805</v>
      </c>
      <c r="D628" s="8" t="s">
        <v>5669</v>
      </c>
    </row>
    <row r="629" spans="1:7">
      <c r="A629" s="8" t="s">
        <v>5673</v>
      </c>
      <c r="B629" s="364">
        <v>3349</v>
      </c>
      <c r="D629" s="8" t="s">
        <v>5669</v>
      </c>
      <c r="E629" s="1"/>
      <c r="G629" s="1"/>
    </row>
    <row r="630" spans="1:7">
      <c r="A630" s="8" t="s">
        <v>5678</v>
      </c>
      <c r="B630" s="364">
        <v>5662</v>
      </c>
      <c r="D630" s="8" t="s">
        <v>5669</v>
      </c>
      <c r="E630" s="1"/>
      <c r="G630" s="1"/>
    </row>
    <row r="631" spans="1:7">
      <c r="A631" s="8" t="s">
        <v>5680</v>
      </c>
      <c r="B631" s="364">
        <v>3214</v>
      </c>
      <c r="D631" s="8" t="s">
        <v>5669</v>
      </c>
      <c r="E631" s="1"/>
      <c r="G631" s="1"/>
    </row>
    <row r="632" spans="1:7">
      <c r="A632" s="8" t="s">
        <v>695</v>
      </c>
      <c r="B632" s="364">
        <v>2987</v>
      </c>
      <c r="D632" s="8" t="s">
        <v>5669</v>
      </c>
      <c r="E632" s="1"/>
      <c r="G632" s="1"/>
    </row>
    <row r="633" spans="1:7">
      <c r="A633" s="8" t="s">
        <v>5689</v>
      </c>
      <c r="B633" s="364">
        <v>2789</v>
      </c>
      <c r="D633" s="8" t="s">
        <v>5669</v>
      </c>
      <c r="E633" s="1"/>
      <c r="G633" s="1"/>
    </row>
    <row r="634" spans="1:7">
      <c r="A634" s="8" t="s">
        <v>5690</v>
      </c>
      <c r="B634" s="364">
        <v>3245</v>
      </c>
      <c r="D634" s="8" t="s">
        <v>5669</v>
      </c>
      <c r="E634" s="1"/>
      <c r="G634" s="1"/>
    </row>
    <row r="635" spans="1:7">
      <c r="A635" s="8" t="s">
        <v>5692</v>
      </c>
      <c r="B635" s="364">
        <v>3048</v>
      </c>
      <c r="D635" s="8" t="s">
        <v>5669</v>
      </c>
      <c r="E635" s="1"/>
      <c r="G635" s="1"/>
    </row>
    <row r="636" spans="1:7">
      <c r="A636" s="8" t="s">
        <v>5697</v>
      </c>
      <c r="B636" s="3">
        <v>5709</v>
      </c>
      <c r="D636" s="8" t="s">
        <v>5669</v>
      </c>
      <c r="E636" s="1"/>
      <c r="G636" s="1"/>
    </row>
    <row r="637" spans="1:7">
      <c r="A637" s="8" t="s">
        <v>5698</v>
      </c>
      <c r="B637" s="4">
        <v>7883</v>
      </c>
      <c r="D637" s="8" t="s">
        <v>5669</v>
      </c>
      <c r="E637" s="1"/>
      <c r="G637" s="1"/>
    </row>
    <row r="638" spans="1:7">
      <c r="A638" s="8" t="s">
        <v>5714</v>
      </c>
      <c r="B638" s="4">
        <v>2288</v>
      </c>
      <c r="D638" s="8" t="s">
        <v>5669</v>
      </c>
    </row>
    <row r="639" spans="1:7">
      <c r="A639" s="8" t="s">
        <v>5715</v>
      </c>
      <c r="B639" s="4">
        <v>6150</v>
      </c>
      <c r="D639" s="8" t="s">
        <v>5669</v>
      </c>
    </row>
    <row r="640" spans="1:7">
      <c r="A640" s="8" t="s">
        <v>5716</v>
      </c>
      <c r="B640" s="4">
        <v>9582</v>
      </c>
      <c r="D640" s="8" t="s">
        <v>5669</v>
      </c>
      <c r="E640" s="1"/>
      <c r="G640" s="1"/>
    </row>
    <row r="641" spans="1:7">
      <c r="A641" s="8" t="s">
        <v>5719</v>
      </c>
      <c r="B641" s="4">
        <v>10796</v>
      </c>
      <c r="D641" s="8" t="s">
        <v>5669</v>
      </c>
      <c r="E641" s="1"/>
      <c r="G641" s="1"/>
    </row>
    <row r="642" spans="1:7">
      <c r="E642" s="1"/>
      <c r="G642" s="1"/>
    </row>
    <row r="643" spans="1:7">
      <c r="A643" s="8" t="s">
        <v>5665</v>
      </c>
      <c r="B643" s="363">
        <f>SUM(B625:B626)</f>
        <v>526</v>
      </c>
      <c r="E643" s="1"/>
      <c r="G643" s="1"/>
    </row>
    <row r="644" spans="1:7">
      <c r="A644" s="8" t="s">
        <v>5668</v>
      </c>
      <c r="B644" s="363">
        <f>B627</f>
        <v>1165</v>
      </c>
      <c r="E644" s="1"/>
      <c r="G644" s="1"/>
    </row>
    <row r="645" spans="1:7">
      <c r="A645" s="8" t="s">
        <v>5669</v>
      </c>
      <c r="B645" s="363">
        <f>SUM(B628:B641)</f>
        <v>72507</v>
      </c>
    </row>
    <row r="648" spans="1:7">
      <c r="A648" s="396" t="s">
        <v>5742</v>
      </c>
      <c r="B648" s="397">
        <f>SUM(B649:B674)</f>
        <v>75727</v>
      </c>
      <c r="C648" s="366"/>
      <c r="D648" s="366"/>
    </row>
    <row r="649" spans="1:7">
      <c r="A649" s="365" t="s">
        <v>5777</v>
      </c>
      <c r="B649" s="9">
        <v>3422</v>
      </c>
      <c r="C649" s="366"/>
      <c r="D649" s="365" t="s">
        <v>5742</v>
      </c>
    </row>
    <row r="650" spans="1:7">
      <c r="A650" s="365" t="s">
        <v>4496</v>
      </c>
      <c r="B650" s="9">
        <v>2986</v>
      </c>
      <c r="C650" s="366"/>
      <c r="D650" s="365" t="s">
        <v>5742</v>
      </c>
    </row>
    <row r="651" spans="1:7">
      <c r="A651" s="365" t="s">
        <v>5792</v>
      </c>
      <c r="B651" s="9">
        <v>3769</v>
      </c>
      <c r="C651" s="366"/>
      <c r="D651" s="365" t="s">
        <v>5742</v>
      </c>
    </row>
    <row r="652" spans="1:7">
      <c r="A652" s="365" t="s">
        <v>5793</v>
      </c>
      <c r="B652" s="9">
        <v>3449</v>
      </c>
      <c r="C652" s="366"/>
      <c r="D652" s="365" t="s">
        <v>5742</v>
      </c>
    </row>
    <row r="653" spans="1:7">
      <c r="A653" s="365" t="s">
        <v>1121</v>
      </c>
      <c r="B653" s="9">
        <v>2101</v>
      </c>
      <c r="C653" s="366"/>
      <c r="D653" s="365" t="s">
        <v>5742</v>
      </c>
    </row>
    <row r="654" spans="1:7">
      <c r="A654" s="365" t="s">
        <v>5794</v>
      </c>
      <c r="B654" s="9">
        <v>1270</v>
      </c>
      <c r="C654" s="366"/>
      <c r="D654" s="365" t="s">
        <v>5742</v>
      </c>
    </row>
    <row r="655" spans="1:7">
      <c r="A655" s="365" t="s">
        <v>5795</v>
      </c>
      <c r="B655" s="9">
        <v>3568</v>
      </c>
      <c r="C655" s="366"/>
      <c r="D655" s="365" t="s">
        <v>5742</v>
      </c>
    </row>
    <row r="656" spans="1:7">
      <c r="A656" s="365" t="s">
        <v>5796</v>
      </c>
      <c r="B656" s="9">
        <v>3674</v>
      </c>
      <c r="C656" s="366"/>
      <c r="D656" s="365" t="s">
        <v>5742</v>
      </c>
    </row>
    <row r="657" spans="1:4">
      <c r="A657" s="365" t="s">
        <v>5797</v>
      </c>
      <c r="B657" s="9">
        <v>1529</v>
      </c>
      <c r="C657" s="366"/>
      <c r="D657" s="365" t="s">
        <v>5742</v>
      </c>
    </row>
    <row r="658" spans="1:4">
      <c r="A658" s="365" t="s">
        <v>5798</v>
      </c>
      <c r="B658" s="9">
        <v>2082</v>
      </c>
      <c r="C658" s="366"/>
      <c r="D658" s="365" t="s">
        <v>5742</v>
      </c>
    </row>
    <row r="659" spans="1:4">
      <c r="A659" s="365" t="s">
        <v>5799</v>
      </c>
      <c r="B659" s="9">
        <v>1803</v>
      </c>
      <c r="C659" s="366"/>
      <c r="D659" s="365" t="s">
        <v>5742</v>
      </c>
    </row>
    <row r="660" spans="1:4">
      <c r="A660" s="365" t="s">
        <v>5800</v>
      </c>
      <c r="B660" s="9">
        <v>5591</v>
      </c>
      <c r="C660" s="366"/>
      <c r="D660" s="365" t="s">
        <v>5742</v>
      </c>
    </row>
    <row r="661" spans="1:4">
      <c r="A661" s="365" t="s">
        <v>5801</v>
      </c>
      <c r="B661" s="9">
        <v>5314</v>
      </c>
      <c r="C661" s="366"/>
      <c r="D661" s="365" t="s">
        <v>5742</v>
      </c>
    </row>
    <row r="662" spans="1:4">
      <c r="A662" s="365" t="s">
        <v>5802</v>
      </c>
      <c r="B662" s="9">
        <v>5339</v>
      </c>
      <c r="C662" s="366"/>
      <c r="D662" s="365" t="s">
        <v>5742</v>
      </c>
    </row>
    <row r="663" spans="1:4">
      <c r="A663" s="365" t="s">
        <v>5803</v>
      </c>
      <c r="B663" s="9">
        <v>1446</v>
      </c>
      <c r="C663" s="366"/>
      <c r="D663" s="365" t="s">
        <v>5742</v>
      </c>
    </row>
    <row r="664" spans="1:4">
      <c r="A664" s="365" t="s">
        <v>5804</v>
      </c>
      <c r="B664" s="9">
        <v>3167</v>
      </c>
      <c r="C664" s="366"/>
      <c r="D664" s="365" t="s">
        <v>5742</v>
      </c>
    </row>
    <row r="665" spans="1:4">
      <c r="A665" s="365" t="s">
        <v>5805</v>
      </c>
      <c r="B665" s="9">
        <v>3920</v>
      </c>
      <c r="C665" s="366"/>
      <c r="D665" s="365" t="s">
        <v>5742</v>
      </c>
    </row>
    <row r="666" spans="1:4">
      <c r="A666" s="365" t="s">
        <v>5806</v>
      </c>
      <c r="B666" s="9">
        <v>1646</v>
      </c>
      <c r="C666" s="366"/>
      <c r="D666" s="365" t="s">
        <v>5742</v>
      </c>
    </row>
    <row r="667" spans="1:4">
      <c r="A667" s="365" t="s">
        <v>5807</v>
      </c>
      <c r="B667" s="9">
        <v>5146</v>
      </c>
      <c r="C667" s="366"/>
      <c r="D667" s="365" t="s">
        <v>5742</v>
      </c>
    </row>
    <row r="668" spans="1:4">
      <c r="A668" s="365" t="s">
        <v>608</v>
      </c>
      <c r="B668" s="9">
        <v>2036</v>
      </c>
      <c r="C668" s="366"/>
      <c r="D668" s="365" t="s">
        <v>5742</v>
      </c>
    </row>
    <row r="669" spans="1:4">
      <c r="A669" s="365" t="s">
        <v>5808</v>
      </c>
      <c r="B669" s="9">
        <v>1867</v>
      </c>
      <c r="C669" s="366"/>
      <c r="D669" s="365" t="s">
        <v>5742</v>
      </c>
    </row>
    <row r="670" spans="1:4">
      <c r="A670" s="365" t="s">
        <v>5809</v>
      </c>
      <c r="B670" s="9">
        <v>1790</v>
      </c>
      <c r="C670" s="366"/>
      <c r="D670" s="365" t="s">
        <v>5742</v>
      </c>
    </row>
    <row r="671" spans="1:4">
      <c r="A671" s="365" t="s">
        <v>5810</v>
      </c>
      <c r="B671" s="9">
        <v>2023</v>
      </c>
      <c r="C671" s="366"/>
      <c r="D671" s="365" t="s">
        <v>5742</v>
      </c>
    </row>
    <row r="672" spans="1:4">
      <c r="A672" s="365" t="s">
        <v>5811</v>
      </c>
      <c r="B672" s="9">
        <v>2161</v>
      </c>
      <c r="C672" s="366"/>
      <c r="D672" s="365" t="s">
        <v>5742</v>
      </c>
    </row>
    <row r="673" spans="1:4">
      <c r="A673" s="365" t="s">
        <v>5812</v>
      </c>
      <c r="B673" s="9">
        <v>2969</v>
      </c>
      <c r="C673" s="366"/>
      <c r="D673" s="365" t="s">
        <v>5742</v>
      </c>
    </row>
    <row r="674" spans="1:4">
      <c r="A674" s="365" t="s">
        <v>5813</v>
      </c>
      <c r="B674" s="9">
        <v>1659</v>
      </c>
      <c r="C674" s="366"/>
      <c r="D674" s="365" t="s">
        <v>5742</v>
      </c>
    </row>
    <row r="675" spans="1:4">
      <c r="A675" s="366"/>
      <c r="B675" s="368"/>
      <c r="C675" s="366"/>
      <c r="D675" s="366"/>
    </row>
    <row r="676" spans="1:4">
      <c r="A676" s="365" t="s">
        <v>5742</v>
      </c>
      <c r="B676" s="367">
        <f>SUM(B649:B674)</f>
        <v>75727</v>
      </c>
      <c r="C676" s="366"/>
      <c r="D676" s="398">
        <f>B676/B648</f>
        <v>1</v>
      </c>
    </row>
    <row r="679" spans="1:4">
      <c r="A679" s="389" t="s">
        <v>6663</v>
      </c>
      <c r="B679" s="388">
        <f>SUM(B680:B702)</f>
        <v>77674</v>
      </c>
    </row>
    <row r="680" spans="1:4">
      <c r="A680" s="369" t="s">
        <v>6113</v>
      </c>
      <c r="B680" s="3">
        <v>3990</v>
      </c>
      <c r="C680" s="370"/>
      <c r="D680" s="369" t="s">
        <v>5876</v>
      </c>
    </row>
    <row r="681" spans="1:4">
      <c r="A681" s="369" t="s">
        <v>6133</v>
      </c>
      <c r="B681" s="4">
        <v>3673</v>
      </c>
      <c r="C681" s="370"/>
      <c r="D681" s="369" t="s">
        <v>5876</v>
      </c>
    </row>
    <row r="682" spans="1:4">
      <c r="A682" s="369" t="s">
        <v>6010</v>
      </c>
      <c r="B682" s="3">
        <v>2334</v>
      </c>
      <c r="C682" s="370"/>
      <c r="D682" s="369" t="s">
        <v>5879</v>
      </c>
    </row>
    <row r="683" spans="1:4">
      <c r="A683" s="369" t="s">
        <v>6012</v>
      </c>
      <c r="B683" s="3">
        <v>4180</v>
      </c>
      <c r="C683" s="370"/>
      <c r="D683" s="369" t="s">
        <v>5879</v>
      </c>
    </row>
    <row r="684" spans="1:4">
      <c r="A684" s="369" t="s">
        <v>6013</v>
      </c>
      <c r="B684" s="3">
        <v>2138</v>
      </c>
      <c r="C684" s="370"/>
      <c r="D684" s="369" t="s">
        <v>5879</v>
      </c>
    </row>
    <row r="685" spans="1:4">
      <c r="A685" s="369" t="s">
        <v>6020</v>
      </c>
      <c r="B685" s="3">
        <v>2087</v>
      </c>
      <c r="C685" s="370"/>
      <c r="D685" s="369" t="s">
        <v>5879</v>
      </c>
    </row>
    <row r="686" spans="1:4">
      <c r="A686" s="369" t="s">
        <v>6024</v>
      </c>
      <c r="B686" s="3">
        <v>3822</v>
      </c>
      <c r="C686" s="370"/>
      <c r="D686" s="369" t="s">
        <v>5879</v>
      </c>
    </row>
    <row r="687" spans="1:4">
      <c r="A687" s="369" t="s">
        <v>6025</v>
      </c>
      <c r="B687" s="3">
        <v>5747</v>
      </c>
      <c r="C687" s="370"/>
      <c r="D687" s="369" t="s">
        <v>5879</v>
      </c>
    </row>
    <row r="688" spans="1:4">
      <c r="A688" s="369" t="s">
        <v>6026</v>
      </c>
      <c r="B688" s="3">
        <v>1627</v>
      </c>
      <c r="C688" s="370"/>
      <c r="D688" s="369" t="s">
        <v>5879</v>
      </c>
    </row>
    <row r="689" spans="1:4">
      <c r="A689" s="369" t="s">
        <v>6027</v>
      </c>
      <c r="B689" s="3">
        <v>4049</v>
      </c>
      <c r="C689" s="370"/>
      <c r="D689" s="369" t="s">
        <v>5879</v>
      </c>
    </row>
    <row r="690" spans="1:4">
      <c r="A690" s="369" t="s">
        <v>6104</v>
      </c>
      <c r="B690" s="4">
        <v>1677</v>
      </c>
      <c r="C690" s="370"/>
      <c r="D690" s="369" t="s">
        <v>5879</v>
      </c>
    </row>
    <row r="691" spans="1:4">
      <c r="A691" s="369" t="s">
        <v>6106</v>
      </c>
      <c r="B691" s="4">
        <v>1846</v>
      </c>
      <c r="C691" s="370"/>
      <c r="D691" s="369" t="s">
        <v>5879</v>
      </c>
    </row>
    <row r="692" spans="1:4">
      <c r="A692" s="369" t="s">
        <v>6109</v>
      </c>
      <c r="B692" s="4">
        <v>1828</v>
      </c>
      <c r="C692" s="370"/>
      <c r="D692" s="369" t="s">
        <v>5879</v>
      </c>
    </row>
    <row r="693" spans="1:4">
      <c r="A693" s="369" t="s">
        <v>6110</v>
      </c>
      <c r="B693" s="4">
        <v>6398</v>
      </c>
      <c r="C693" s="370"/>
      <c r="D693" s="369" t="s">
        <v>5879</v>
      </c>
    </row>
    <row r="694" spans="1:4">
      <c r="A694" s="369" t="s">
        <v>6115</v>
      </c>
      <c r="B694" s="4">
        <v>1751</v>
      </c>
      <c r="C694" s="370"/>
      <c r="D694" s="369" t="s">
        <v>5879</v>
      </c>
    </row>
    <row r="695" spans="1:4">
      <c r="A695" s="369" t="s">
        <v>6124</v>
      </c>
      <c r="B695" s="4">
        <v>3364</v>
      </c>
      <c r="C695" s="370"/>
      <c r="D695" s="369" t="s">
        <v>5879</v>
      </c>
    </row>
    <row r="696" spans="1:4">
      <c r="A696" s="369" t="s">
        <v>6126</v>
      </c>
      <c r="B696" s="4">
        <v>3562</v>
      </c>
      <c r="C696" s="370"/>
      <c r="D696" s="369" t="s">
        <v>5879</v>
      </c>
    </row>
    <row r="697" spans="1:4">
      <c r="A697" s="369" t="s">
        <v>6134</v>
      </c>
      <c r="B697" s="4">
        <v>3724</v>
      </c>
      <c r="C697" s="370"/>
      <c r="D697" s="369" t="s">
        <v>5879</v>
      </c>
    </row>
    <row r="698" spans="1:4">
      <c r="A698" s="369" t="s">
        <v>6017</v>
      </c>
      <c r="B698" s="3">
        <v>1983</v>
      </c>
      <c r="C698" s="370"/>
      <c r="D698" s="369" t="s">
        <v>5887</v>
      </c>
    </row>
    <row r="699" spans="1:4">
      <c r="A699" s="369" t="s">
        <v>6007</v>
      </c>
      <c r="B699" s="373">
        <v>4233</v>
      </c>
      <c r="C699" s="370"/>
      <c r="D699" s="369" t="s">
        <v>5887</v>
      </c>
    </row>
    <row r="700" spans="1:4">
      <c r="A700" s="369" t="s">
        <v>6009</v>
      </c>
      <c r="B700" s="3">
        <v>1468</v>
      </c>
      <c r="C700" s="370"/>
      <c r="D700" s="369" t="s">
        <v>5887</v>
      </c>
    </row>
    <row r="701" spans="1:4">
      <c r="A701" s="369" t="s">
        <v>6022</v>
      </c>
      <c r="B701" s="321">
        <v>6329</v>
      </c>
      <c r="C701" s="370"/>
      <c r="D701" s="369" t="s">
        <v>5887</v>
      </c>
    </row>
    <row r="702" spans="1:4">
      <c r="A702" s="369" t="s">
        <v>6023</v>
      </c>
      <c r="B702" s="3">
        <v>5864</v>
      </c>
      <c r="C702" s="370"/>
      <c r="D702" s="369" t="s">
        <v>5887</v>
      </c>
    </row>
    <row r="704" spans="1:4">
      <c r="A704" s="369" t="s">
        <v>5876</v>
      </c>
      <c r="B704" s="363">
        <f>SUM(B680:B681)</f>
        <v>7663</v>
      </c>
      <c r="D704" s="387">
        <f>B704/B679</f>
        <v>9.8655920900172514E-2</v>
      </c>
    </row>
    <row r="705" spans="1:4">
      <c r="A705" s="369" t="s">
        <v>5879</v>
      </c>
      <c r="B705" s="363">
        <f>SUM(B682:B697)</f>
        <v>50134</v>
      </c>
      <c r="D705" s="387">
        <f>B705/B679</f>
        <v>0.64544120297654295</v>
      </c>
    </row>
    <row r="706" spans="1:4">
      <c r="A706" s="369" t="s">
        <v>5887</v>
      </c>
      <c r="B706" s="363">
        <f>SUM(B698:B702)</f>
        <v>19877</v>
      </c>
      <c r="D706" s="387">
        <f>B706/B679</f>
        <v>0.2559028761232845</v>
      </c>
    </row>
    <row r="709" spans="1:4">
      <c r="A709" s="392" t="s">
        <v>6161</v>
      </c>
      <c r="B709" s="388">
        <f>SUM(B710:B731)</f>
        <v>74449</v>
      </c>
    </row>
    <row r="710" spans="1:4">
      <c r="A710" s="182" t="s">
        <v>6205</v>
      </c>
      <c r="B710" s="9">
        <v>2061</v>
      </c>
      <c r="C710" s="180"/>
      <c r="D710" s="182" t="s">
        <v>6161</v>
      </c>
    </row>
    <row r="711" spans="1:4">
      <c r="A711" s="182" t="s">
        <v>6206</v>
      </c>
      <c r="B711" s="9">
        <v>4289</v>
      </c>
      <c r="C711" s="180"/>
      <c r="D711" s="182" t="s">
        <v>6161</v>
      </c>
    </row>
    <row r="712" spans="1:4">
      <c r="A712" s="182" t="s">
        <v>6217</v>
      </c>
      <c r="B712" s="9">
        <v>1857</v>
      </c>
      <c r="C712" s="180"/>
      <c r="D712" s="182" t="s">
        <v>6161</v>
      </c>
    </row>
    <row r="713" spans="1:4">
      <c r="A713" s="181" t="s">
        <v>6218</v>
      </c>
      <c r="B713" s="9">
        <v>1927</v>
      </c>
      <c r="C713" s="180"/>
      <c r="D713" s="182" t="s">
        <v>6161</v>
      </c>
    </row>
    <row r="714" spans="1:4">
      <c r="A714" s="181" t="s">
        <v>6220</v>
      </c>
      <c r="B714" s="9">
        <v>2032</v>
      </c>
      <c r="C714" s="180"/>
      <c r="D714" s="182" t="s">
        <v>6161</v>
      </c>
    </row>
    <row r="715" spans="1:4">
      <c r="A715" s="182" t="s">
        <v>6223</v>
      </c>
      <c r="B715" s="9">
        <v>2180</v>
      </c>
      <c r="C715" s="180"/>
      <c r="D715" s="182" t="s">
        <v>6161</v>
      </c>
    </row>
    <row r="716" spans="1:4">
      <c r="A716" s="182" t="s">
        <v>1517</v>
      </c>
      <c r="B716" s="3">
        <v>2045</v>
      </c>
      <c r="C716" s="180"/>
      <c r="D716" s="182" t="s">
        <v>6161</v>
      </c>
    </row>
    <row r="717" spans="1:4">
      <c r="A717" s="182" t="s">
        <v>6245</v>
      </c>
      <c r="B717" s="3">
        <v>2251</v>
      </c>
      <c r="C717" s="180"/>
      <c r="D717" s="182" t="s">
        <v>6161</v>
      </c>
    </row>
    <row r="718" spans="1:4">
      <c r="A718" s="182" t="s">
        <v>6246</v>
      </c>
      <c r="B718" s="3">
        <v>5647</v>
      </c>
      <c r="C718" s="180"/>
      <c r="D718" s="182" t="s">
        <v>6161</v>
      </c>
    </row>
    <row r="719" spans="1:4">
      <c r="A719" s="182" t="s">
        <v>6250</v>
      </c>
      <c r="B719" s="3">
        <v>1949</v>
      </c>
      <c r="C719" s="180"/>
      <c r="D719" s="182" t="s">
        <v>6161</v>
      </c>
    </row>
    <row r="720" spans="1:4">
      <c r="A720" s="182" t="s">
        <v>6259</v>
      </c>
      <c r="B720" s="3">
        <v>4222</v>
      </c>
      <c r="C720" s="180"/>
      <c r="D720" s="182" t="s">
        <v>6161</v>
      </c>
    </row>
    <row r="721" spans="1:4">
      <c r="A721" s="182" t="s">
        <v>6260</v>
      </c>
      <c r="B721" s="3">
        <v>5492</v>
      </c>
      <c r="C721" s="180"/>
      <c r="D721" s="182" t="s">
        <v>6161</v>
      </c>
    </row>
    <row r="722" spans="1:4">
      <c r="A722" s="182" t="s">
        <v>6261</v>
      </c>
      <c r="B722" s="4">
        <v>5415</v>
      </c>
      <c r="C722" s="180"/>
      <c r="D722" s="182" t="s">
        <v>6161</v>
      </c>
    </row>
    <row r="723" spans="1:4">
      <c r="A723" s="182" t="s">
        <v>6262</v>
      </c>
      <c r="B723" s="4">
        <v>5910</v>
      </c>
      <c r="C723" s="180"/>
      <c r="D723" s="182" t="s">
        <v>6161</v>
      </c>
    </row>
    <row r="724" spans="1:4">
      <c r="A724" s="182" t="s">
        <v>6263</v>
      </c>
      <c r="B724" s="4">
        <v>3905</v>
      </c>
      <c r="C724" s="180"/>
      <c r="D724" s="182" t="s">
        <v>6161</v>
      </c>
    </row>
    <row r="725" spans="1:4">
      <c r="A725" s="182" t="s">
        <v>6264</v>
      </c>
      <c r="B725" s="4">
        <v>4166</v>
      </c>
      <c r="C725" s="180"/>
      <c r="D725" s="182" t="s">
        <v>6161</v>
      </c>
    </row>
    <row r="726" spans="1:4">
      <c r="A726" s="182" t="s">
        <v>6265</v>
      </c>
      <c r="B726" s="4">
        <v>4078</v>
      </c>
      <c r="C726" s="180"/>
      <c r="D726" s="182" t="s">
        <v>6161</v>
      </c>
    </row>
    <row r="727" spans="1:4">
      <c r="A727" s="182" t="s">
        <v>6266</v>
      </c>
      <c r="B727" s="4">
        <v>3964</v>
      </c>
      <c r="C727" s="180"/>
      <c r="D727" s="182" t="s">
        <v>6161</v>
      </c>
    </row>
    <row r="728" spans="1:4">
      <c r="A728" s="182" t="s">
        <v>6267</v>
      </c>
      <c r="B728" s="4">
        <v>1637</v>
      </c>
      <c r="C728" s="180"/>
      <c r="D728" s="182" t="s">
        <v>6161</v>
      </c>
    </row>
    <row r="729" spans="1:4">
      <c r="A729" s="365" t="s">
        <v>5842</v>
      </c>
      <c r="B729" s="3">
        <v>3364</v>
      </c>
      <c r="C729" s="366"/>
      <c r="D729" s="365" t="s">
        <v>5745</v>
      </c>
    </row>
    <row r="730" spans="1:4">
      <c r="A730" s="365" t="s">
        <v>5857</v>
      </c>
      <c r="B730" s="4">
        <v>4170</v>
      </c>
      <c r="C730" s="366"/>
      <c r="D730" s="365" t="s">
        <v>5745</v>
      </c>
    </row>
    <row r="731" spans="1:4">
      <c r="A731" s="365" t="s">
        <v>5865</v>
      </c>
      <c r="B731" s="4">
        <v>1888</v>
      </c>
      <c r="C731" s="366"/>
      <c r="D731" s="365" t="s">
        <v>5745</v>
      </c>
    </row>
    <row r="733" spans="1:4">
      <c r="A733" s="182" t="s">
        <v>6161</v>
      </c>
      <c r="B733" s="363">
        <f>SUM(B710:B728)</f>
        <v>65027</v>
      </c>
      <c r="D733" s="387">
        <f>B733/B709</f>
        <v>0.87344356539375945</v>
      </c>
    </row>
    <row r="734" spans="1:4">
      <c r="A734" s="365" t="s">
        <v>5745</v>
      </c>
      <c r="B734" s="363">
        <f>SUM(B729:B731)</f>
        <v>9422</v>
      </c>
      <c r="D734" s="387">
        <f>B734/B709</f>
        <v>0.12655643460624053</v>
      </c>
    </row>
    <row r="737" spans="1:4">
      <c r="A737" s="391" t="s">
        <v>6333</v>
      </c>
      <c r="B737" s="401">
        <f>SUM(B738:B765)</f>
        <v>71657</v>
      </c>
      <c r="C737" s="377"/>
      <c r="D737" s="377"/>
    </row>
    <row r="738" spans="1:4">
      <c r="A738" s="376" t="s">
        <v>6365</v>
      </c>
      <c r="B738" s="9">
        <v>5972</v>
      </c>
      <c r="C738" s="377"/>
      <c r="D738" s="376" t="s">
        <v>6330</v>
      </c>
    </row>
    <row r="739" spans="1:4">
      <c r="A739" s="376" t="s">
        <v>2423</v>
      </c>
      <c r="B739" s="3">
        <v>1920</v>
      </c>
      <c r="C739" s="377"/>
      <c r="D739" s="376" t="s">
        <v>6333</v>
      </c>
    </row>
    <row r="740" spans="1:4">
      <c r="A740" s="376" t="s">
        <v>6443</v>
      </c>
      <c r="B740" s="3">
        <v>1872</v>
      </c>
      <c r="C740" s="377"/>
      <c r="D740" s="376" t="s">
        <v>6333</v>
      </c>
    </row>
    <row r="741" spans="1:4">
      <c r="A741" s="376" t="s">
        <v>6444</v>
      </c>
      <c r="B741" s="3">
        <v>2825</v>
      </c>
      <c r="C741" s="377"/>
      <c r="D741" s="376" t="s">
        <v>6333</v>
      </c>
    </row>
    <row r="742" spans="1:4">
      <c r="A742" s="376" t="s">
        <v>6445</v>
      </c>
      <c r="B742" s="3">
        <v>1898</v>
      </c>
      <c r="C742" s="377"/>
      <c r="D742" s="376" t="s">
        <v>6333</v>
      </c>
    </row>
    <row r="743" spans="1:4">
      <c r="A743" s="376" t="s">
        <v>6446</v>
      </c>
      <c r="B743" s="3">
        <v>1958</v>
      </c>
      <c r="C743" s="377"/>
      <c r="D743" s="376" t="s">
        <v>6333</v>
      </c>
    </row>
    <row r="744" spans="1:4">
      <c r="A744" s="376" t="s">
        <v>6447</v>
      </c>
      <c r="B744" s="3">
        <v>1719</v>
      </c>
      <c r="C744" s="377"/>
      <c r="D744" s="376" t="s">
        <v>6333</v>
      </c>
    </row>
    <row r="745" spans="1:4">
      <c r="A745" s="376" t="s">
        <v>6448</v>
      </c>
      <c r="B745" s="3">
        <v>2013</v>
      </c>
      <c r="C745" s="377"/>
      <c r="D745" s="376" t="s">
        <v>6333</v>
      </c>
    </row>
    <row r="746" spans="1:4">
      <c r="A746" s="376" t="s">
        <v>6449</v>
      </c>
      <c r="B746" s="3">
        <v>1549</v>
      </c>
      <c r="C746" s="377"/>
      <c r="D746" s="376" t="s">
        <v>6333</v>
      </c>
    </row>
    <row r="747" spans="1:4">
      <c r="A747" s="376" t="s">
        <v>6450</v>
      </c>
      <c r="B747" s="4">
        <v>2868</v>
      </c>
      <c r="C747" s="377"/>
      <c r="D747" s="376" t="s">
        <v>6333</v>
      </c>
    </row>
    <row r="748" spans="1:4">
      <c r="A748" s="376" t="s">
        <v>6451</v>
      </c>
      <c r="B748" s="4">
        <v>1834</v>
      </c>
      <c r="C748" s="377"/>
      <c r="D748" s="376" t="s">
        <v>6333</v>
      </c>
    </row>
    <row r="749" spans="1:4">
      <c r="A749" s="376" t="s">
        <v>6454</v>
      </c>
      <c r="B749" s="4">
        <v>3328</v>
      </c>
      <c r="C749" s="377"/>
      <c r="D749" s="376" t="s">
        <v>6333</v>
      </c>
    </row>
    <row r="750" spans="1:4">
      <c r="A750" s="376" t="s">
        <v>6455</v>
      </c>
      <c r="B750" s="4">
        <v>3305</v>
      </c>
      <c r="C750" s="377"/>
      <c r="D750" s="376" t="s">
        <v>6333</v>
      </c>
    </row>
    <row r="751" spans="1:4">
      <c r="A751" s="376" t="s">
        <v>6456</v>
      </c>
      <c r="B751" s="4">
        <v>3135</v>
      </c>
      <c r="C751" s="377"/>
      <c r="D751" s="376" t="s">
        <v>6333</v>
      </c>
    </row>
    <row r="752" spans="1:4">
      <c r="A752" s="376" t="s">
        <v>6457</v>
      </c>
      <c r="B752" s="4">
        <v>3308</v>
      </c>
      <c r="C752" s="377"/>
      <c r="D752" s="376" t="s">
        <v>6333</v>
      </c>
    </row>
    <row r="753" spans="1:4">
      <c r="A753" s="376" t="s">
        <v>6458</v>
      </c>
      <c r="B753" s="4">
        <v>1988</v>
      </c>
      <c r="C753" s="377"/>
      <c r="D753" s="376" t="s">
        <v>6333</v>
      </c>
    </row>
    <row r="754" spans="1:4">
      <c r="A754" s="376" t="s">
        <v>427</v>
      </c>
      <c r="B754" s="4">
        <v>3164</v>
      </c>
      <c r="C754" s="377"/>
      <c r="D754" s="376" t="s">
        <v>6333</v>
      </c>
    </row>
    <row r="755" spans="1:4">
      <c r="A755" s="376" t="s">
        <v>4739</v>
      </c>
      <c r="B755" s="4">
        <v>1896</v>
      </c>
      <c r="C755" s="377"/>
      <c r="D755" s="376" t="s">
        <v>6333</v>
      </c>
    </row>
    <row r="756" spans="1:4">
      <c r="A756" s="376" t="s">
        <v>6459</v>
      </c>
      <c r="B756" s="4">
        <v>1956</v>
      </c>
      <c r="C756" s="377"/>
      <c r="D756" s="376" t="s">
        <v>6333</v>
      </c>
    </row>
    <row r="757" spans="1:4">
      <c r="A757" s="376" t="s">
        <v>6460</v>
      </c>
      <c r="B757" s="4">
        <v>1781</v>
      </c>
      <c r="C757" s="377"/>
      <c r="D757" s="376" t="s">
        <v>6333</v>
      </c>
    </row>
    <row r="758" spans="1:4">
      <c r="A758" s="376" t="s">
        <v>6461</v>
      </c>
      <c r="B758" s="4">
        <v>2761</v>
      </c>
      <c r="C758" s="377"/>
      <c r="D758" s="376" t="s">
        <v>6333</v>
      </c>
    </row>
    <row r="759" spans="1:4">
      <c r="A759" s="376" t="s">
        <v>6462</v>
      </c>
      <c r="B759" s="4">
        <v>3116</v>
      </c>
      <c r="C759" s="377"/>
      <c r="D759" s="376" t="s">
        <v>6333</v>
      </c>
    </row>
    <row r="760" spans="1:4">
      <c r="A760" s="376" t="s">
        <v>6463</v>
      </c>
      <c r="B760" s="4">
        <v>3355</v>
      </c>
      <c r="C760" s="377"/>
      <c r="D760" s="376" t="s">
        <v>6333</v>
      </c>
    </row>
    <row r="761" spans="1:4">
      <c r="A761" s="376" t="s">
        <v>6464</v>
      </c>
      <c r="B761" s="4">
        <v>3177</v>
      </c>
      <c r="C761" s="377"/>
      <c r="D761" s="376" t="s">
        <v>6333</v>
      </c>
    </row>
    <row r="762" spans="1:4">
      <c r="A762" s="376" t="s">
        <v>6466</v>
      </c>
      <c r="B762" s="4">
        <v>1754</v>
      </c>
      <c r="C762" s="377"/>
      <c r="D762" s="376" t="s">
        <v>6333</v>
      </c>
    </row>
    <row r="763" spans="1:4">
      <c r="A763" s="376" t="s">
        <v>6468</v>
      </c>
      <c r="B763" s="4">
        <v>3535</v>
      </c>
      <c r="C763" s="377"/>
      <c r="D763" s="376" t="s">
        <v>6333</v>
      </c>
    </row>
    <row r="764" spans="1:4">
      <c r="A764" s="376" t="s">
        <v>6469</v>
      </c>
      <c r="B764" s="4">
        <v>1764</v>
      </c>
      <c r="C764" s="377"/>
      <c r="D764" s="376" t="s">
        <v>6333</v>
      </c>
    </row>
    <row r="765" spans="1:4">
      <c r="A765" s="376" t="s">
        <v>6471</v>
      </c>
      <c r="B765" s="4">
        <v>1906</v>
      </c>
      <c r="C765" s="377"/>
      <c r="D765" s="376" t="s">
        <v>6333</v>
      </c>
    </row>
    <row r="767" spans="1:4">
      <c r="A767" s="376" t="s">
        <v>6330</v>
      </c>
      <c r="B767" s="379">
        <f>B738</f>
        <v>5972</v>
      </c>
      <c r="C767" s="377"/>
      <c r="D767" s="407">
        <f>B767/B737</f>
        <v>8.3341473966255908E-2</v>
      </c>
    </row>
    <row r="768" spans="1:4">
      <c r="A768" s="376" t="s">
        <v>6333</v>
      </c>
      <c r="B768" s="378">
        <f>SUM(B739:B765)</f>
        <v>65685</v>
      </c>
      <c r="D768" s="407">
        <f>B768/B737</f>
        <v>0.91665852603374409</v>
      </c>
    </row>
    <row r="769" spans="1:4">
      <c r="A769" s="377"/>
      <c r="B769" s="379"/>
      <c r="C769" s="377"/>
      <c r="D769" s="377"/>
    </row>
    <row r="770" spans="1:4">
      <c r="C770" s="377"/>
      <c r="D770" s="377"/>
    </row>
    <row r="771" spans="1:4">
      <c r="A771" s="396" t="s">
        <v>5743</v>
      </c>
      <c r="B771" s="388">
        <f>SUM(B772:B789)</f>
        <v>78279</v>
      </c>
      <c r="C771" s="377"/>
      <c r="D771" s="377"/>
    </row>
    <row r="772" spans="1:4">
      <c r="A772" s="365" t="s">
        <v>5817</v>
      </c>
      <c r="B772" s="3">
        <v>6</v>
      </c>
      <c r="C772" s="366"/>
      <c r="D772" s="365" t="s">
        <v>5741</v>
      </c>
    </row>
    <row r="773" spans="1:4">
      <c r="A773" s="365" t="s">
        <v>5817</v>
      </c>
      <c r="B773" s="4">
        <v>2411</v>
      </c>
      <c r="C773" s="366"/>
      <c r="D773" s="365" t="s">
        <v>5743</v>
      </c>
    </row>
    <row r="774" spans="1:4">
      <c r="A774" s="365" t="s">
        <v>5818</v>
      </c>
      <c r="B774" s="4">
        <v>2109</v>
      </c>
      <c r="C774" s="366"/>
      <c r="D774" s="365" t="s">
        <v>5743</v>
      </c>
    </row>
    <row r="775" spans="1:4">
      <c r="A775" s="365" t="s">
        <v>5827</v>
      </c>
      <c r="B775" s="4">
        <v>6258</v>
      </c>
      <c r="C775" s="366"/>
      <c r="D775" s="365" t="s">
        <v>5743</v>
      </c>
    </row>
    <row r="776" spans="1:4">
      <c r="A776" s="365" t="s">
        <v>5833</v>
      </c>
      <c r="B776" s="4">
        <v>5144</v>
      </c>
      <c r="C776" s="366"/>
      <c r="D776" s="365" t="s">
        <v>5743</v>
      </c>
    </row>
    <row r="777" spans="1:4">
      <c r="A777" s="365" t="s">
        <v>5834</v>
      </c>
      <c r="B777" s="4">
        <v>4547</v>
      </c>
      <c r="C777" s="366"/>
      <c r="D777" s="365" t="s">
        <v>5743</v>
      </c>
    </row>
    <row r="778" spans="1:4">
      <c r="A778" s="365" t="s">
        <v>5835</v>
      </c>
      <c r="B778" s="4">
        <v>2342</v>
      </c>
      <c r="C778" s="366"/>
      <c r="D778" s="365" t="s">
        <v>5743</v>
      </c>
    </row>
    <row r="779" spans="1:4">
      <c r="A779" s="365" t="s">
        <v>5837</v>
      </c>
      <c r="B779" s="4">
        <v>2418</v>
      </c>
      <c r="C779" s="366"/>
      <c r="D779" s="365" t="s">
        <v>5743</v>
      </c>
    </row>
    <row r="780" spans="1:4">
      <c r="A780" s="365" t="s">
        <v>5838</v>
      </c>
      <c r="B780" s="4">
        <v>4786</v>
      </c>
      <c r="C780" s="366"/>
      <c r="D780" s="365" t="s">
        <v>5743</v>
      </c>
    </row>
    <row r="781" spans="1:4">
      <c r="A781" s="365" t="s">
        <v>5839</v>
      </c>
      <c r="B781" s="4">
        <v>8021</v>
      </c>
      <c r="C781" s="366"/>
      <c r="D781" s="365" t="s">
        <v>5743</v>
      </c>
    </row>
    <row r="782" spans="1:4">
      <c r="A782" s="365" t="s">
        <v>5747</v>
      </c>
      <c r="B782" s="3">
        <v>2471</v>
      </c>
      <c r="C782" s="366"/>
      <c r="D782" s="365" t="s">
        <v>5743</v>
      </c>
    </row>
    <row r="783" spans="1:4">
      <c r="A783" s="365" t="s">
        <v>5753</v>
      </c>
      <c r="B783" s="3">
        <v>4901</v>
      </c>
      <c r="C783" s="366"/>
      <c r="D783" s="365" t="s">
        <v>5743</v>
      </c>
    </row>
    <row r="784" spans="1:4">
      <c r="A784" s="365" t="s">
        <v>5755</v>
      </c>
      <c r="B784" s="3">
        <v>2198</v>
      </c>
      <c r="C784" s="366"/>
      <c r="D784" s="365" t="s">
        <v>5743</v>
      </c>
    </row>
    <row r="785" spans="1:4">
      <c r="A785" s="365" t="s">
        <v>5756</v>
      </c>
      <c r="B785" s="3">
        <v>6180</v>
      </c>
      <c r="C785" s="366"/>
      <c r="D785" s="365" t="s">
        <v>5743</v>
      </c>
    </row>
    <row r="786" spans="1:4">
      <c r="A786" s="365" t="s">
        <v>5757</v>
      </c>
      <c r="B786" s="3">
        <v>6321</v>
      </c>
      <c r="C786" s="366"/>
      <c r="D786" s="365" t="s">
        <v>5743</v>
      </c>
    </row>
    <row r="787" spans="1:4">
      <c r="A787" s="365" t="s">
        <v>5758</v>
      </c>
      <c r="B787" s="3">
        <v>8971</v>
      </c>
      <c r="C787" s="366"/>
      <c r="D787" s="365" t="s">
        <v>5743</v>
      </c>
    </row>
    <row r="788" spans="1:4">
      <c r="A788" s="365" t="s">
        <v>5760</v>
      </c>
      <c r="B788" s="3">
        <v>7057</v>
      </c>
      <c r="C788" s="366"/>
      <c r="D788" s="365" t="s">
        <v>5743</v>
      </c>
    </row>
    <row r="789" spans="1:4">
      <c r="A789" s="365" t="s">
        <v>5761</v>
      </c>
      <c r="B789" s="3">
        <v>2138</v>
      </c>
      <c r="C789" s="366"/>
      <c r="D789" s="365" t="s">
        <v>5743</v>
      </c>
    </row>
    <row r="791" spans="1:4">
      <c r="A791" s="365" t="s">
        <v>5741</v>
      </c>
      <c r="B791" s="363">
        <f>B772</f>
        <v>6</v>
      </c>
      <c r="D791" s="387">
        <f>B791/B771</f>
        <v>7.6648909669259951E-5</v>
      </c>
    </row>
    <row r="792" spans="1:4">
      <c r="A792" s="365" t="s">
        <v>5743</v>
      </c>
      <c r="B792" s="363">
        <f>SUM(B773:B789)</f>
        <v>78273</v>
      </c>
      <c r="D792" s="387">
        <f>B792/B771</f>
        <v>0.9999233510903307</v>
      </c>
    </row>
    <row r="795" spans="1:4">
      <c r="A795" s="391" t="s">
        <v>6334</v>
      </c>
      <c r="B795" s="388">
        <f>SUM(B796:B822)</f>
        <v>72805</v>
      </c>
    </row>
    <row r="796" spans="1:4">
      <c r="A796" s="376" t="s">
        <v>6405</v>
      </c>
      <c r="B796" s="3">
        <v>1279</v>
      </c>
      <c r="C796" s="377"/>
      <c r="D796" s="376" t="s">
        <v>6334</v>
      </c>
    </row>
    <row r="797" spans="1:4">
      <c r="A797" s="376" t="s">
        <v>6406</v>
      </c>
      <c r="B797" s="3">
        <v>1435</v>
      </c>
      <c r="C797" s="377"/>
      <c r="D797" s="376" t="s">
        <v>6334</v>
      </c>
    </row>
    <row r="798" spans="1:4">
      <c r="A798" s="376" t="s">
        <v>6407</v>
      </c>
      <c r="B798" s="3">
        <v>1791</v>
      </c>
      <c r="C798" s="377"/>
      <c r="D798" s="376" t="s">
        <v>6334</v>
      </c>
    </row>
    <row r="799" spans="1:4">
      <c r="A799" s="376" t="s">
        <v>6408</v>
      </c>
      <c r="B799" s="3">
        <v>3979</v>
      </c>
      <c r="C799" s="377"/>
      <c r="D799" s="376" t="s">
        <v>6334</v>
      </c>
    </row>
    <row r="800" spans="1:4">
      <c r="A800" s="376" t="s">
        <v>6409</v>
      </c>
      <c r="B800" s="3">
        <v>1515</v>
      </c>
      <c r="C800" s="377"/>
      <c r="D800" s="376" t="s">
        <v>6334</v>
      </c>
    </row>
    <row r="801" spans="1:4">
      <c r="A801" s="376" t="s">
        <v>6413</v>
      </c>
      <c r="B801" s="3">
        <v>3643</v>
      </c>
      <c r="C801" s="377"/>
      <c r="D801" s="376" t="s">
        <v>6334</v>
      </c>
    </row>
    <row r="802" spans="1:4">
      <c r="A802" s="376" t="s">
        <v>6414</v>
      </c>
      <c r="B802" s="3">
        <v>1869</v>
      </c>
      <c r="C802" s="377"/>
      <c r="D802" s="376" t="s">
        <v>6334</v>
      </c>
    </row>
    <row r="803" spans="1:4">
      <c r="A803" s="376" t="s">
        <v>6415</v>
      </c>
      <c r="B803" s="3">
        <v>3168</v>
      </c>
      <c r="C803" s="377"/>
      <c r="D803" s="376" t="s">
        <v>6334</v>
      </c>
    </row>
    <row r="804" spans="1:4">
      <c r="A804" s="376" t="s">
        <v>6416</v>
      </c>
      <c r="B804" s="3">
        <v>5591</v>
      </c>
      <c r="C804" s="377"/>
      <c r="D804" s="376" t="s">
        <v>6334</v>
      </c>
    </row>
    <row r="805" spans="1:4">
      <c r="A805" s="376" t="s">
        <v>6417</v>
      </c>
      <c r="B805" s="3">
        <v>1900</v>
      </c>
      <c r="C805" s="377"/>
      <c r="D805" s="376" t="s">
        <v>6334</v>
      </c>
    </row>
    <row r="806" spans="1:4">
      <c r="A806" s="376" t="s">
        <v>6418</v>
      </c>
      <c r="B806" s="3">
        <v>3944</v>
      </c>
      <c r="C806" s="377"/>
      <c r="D806" s="376" t="s">
        <v>6334</v>
      </c>
    </row>
    <row r="807" spans="1:4">
      <c r="A807" s="376" t="s">
        <v>6420</v>
      </c>
      <c r="B807" s="3">
        <v>4474</v>
      </c>
      <c r="C807" s="377"/>
      <c r="D807" s="376" t="s">
        <v>6334</v>
      </c>
    </row>
    <row r="808" spans="1:4">
      <c r="A808" s="376" t="s">
        <v>6423</v>
      </c>
      <c r="B808" s="3">
        <v>3214</v>
      </c>
      <c r="C808" s="377"/>
      <c r="D808" s="376" t="s">
        <v>6334</v>
      </c>
    </row>
    <row r="809" spans="1:4">
      <c r="A809" s="376" t="s">
        <v>6424</v>
      </c>
      <c r="B809" s="3">
        <v>1911</v>
      </c>
      <c r="C809" s="377"/>
      <c r="D809" s="376" t="s">
        <v>6334</v>
      </c>
    </row>
    <row r="810" spans="1:4">
      <c r="A810" s="376" t="s">
        <v>6425</v>
      </c>
      <c r="B810" s="3">
        <v>1545</v>
      </c>
      <c r="C810" s="377"/>
      <c r="D810" s="376" t="s">
        <v>6334</v>
      </c>
    </row>
    <row r="811" spans="1:4">
      <c r="A811" s="376" t="s">
        <v>427</v>
      </c>
      <c r="B811" s="4">
        <v>2035</v>
      </c>
      <c r="C811" s="377"/>
      <c r="D811" s="376" t="s">
        <v>6334</v>
      </c>
    </row>
    <row r="812" spans="1:4">
      <c r="A812" s="376" t="s">
        <v>6426</v>
      </c>
      <c r="B812" s="4">
        <v>1808</v>
      </c>
      <c r="C812" s="377"/>
      <c r="D812" s="376" t="s">
        <v>6334</v>
      </c>
    </row>
    <row r="813" spans="1:4">
      <c r="A813" s="376" t="s">
        <v>6428</v>
      </c>
      <c r="B813" s="4">
        <v>2658</v>
      </c>
      <c r="C813" s="377"/>
      <c r="D813" s="376" t="s">
        <v>6334</v>
      </c>
    </row>
    <row r="814" spans="1:4">
      <c r="A814" s="376" t="s">
        <v>6429</v>
      </c>
      <c r="B814" s="4">
        <v>3432</v>
      </c>
      <c r="C814" s="377"/>
      <c r="D814" s="376" t="s">
        <v>6334</v>
      </c>
    </row>
    <row r="815" spans="1:4">
      <c r="A815" s="376" t="s">
        <v>6430</v>
      </c>
      <c r="B815" s="4">
        <v>3058</v>
      </c>
      <c r="C815" s="377"/>
      <c r="D815" s="376" t="s">
        <v>6334</v>
      </c>
    </row>
    <row r="816" spans="1:4">
      <c r="A816" s="376" t="s">
        <v>6432</v>
      </c>
      <c r="B816" s="4">
        <v>3634</v>
      </c>
      <c r="C816" s="377"/>
      <c r="D816" s="376" t="s">
        <v>6334</v>
      </c>
    </row>
    <row r="817" spans="1:4">
      <c r="A817" s="376" t="s">
        <v>6433</v>
      </c>
      <c r="B817" s="4">
        <v>3696</v>
      </c>
      <c r="C817" s="377"/>
      <c r="D817" s="376" t="s">
        <v>6334</v>
      </c>
    </row>
    <row r="818" spans="1:4">
      <c r="A818" s="376" t="s">
        <v>6434</v>
      </c>
      <c r="B818" s="4">
        <v>1562</v>
      </c>
      <c r="C818" s="377"/>
      <c r="D818" s="376" t="s">
        <v>6334</v>
      </c>
    </row>
    <row r="819" spans="1:4">
      <c r="A819" s="376" t="s">
        <v>6436</v>
      </c>
      <c r="B819" s="4">
        <v>1890</v>
      </c>
      <c r="C819" s="377"/>
      <c r="D819" s="376" t="s">
        <v>6334</v>
      </c>
    </row>
    <row r="820" spans="1:4">
      <c r="A820" s="376" t="s">
        <v>2034</v>
      </c>
      <c r="B820" s="4">
        <v>1797</v>
      </c>
      <c r="C820" s="377"/>
      <c r="D820" s="376" t="s">
        <v>6334</v>
      </c>
    </row>
    <row r="821" spans="1:4">
      <c r="A821" s="376" t="s">
        <v>6437</v>
      </c>
      <c r="B821" s="4">
        <v>3851</v>
      </c>
      <c r="C821" s="377"/>
      <c r="D821" s="376" t="s">
        <v>6334</v>
      </c>
    </row>
    <row r="822" spans="1:4">
      <c r="A822" s="376" t="s">
        <v>1261</v>
      </c>
      <c r="B822" s="4">
        <v>2126</v>
      </c>
      <c r="C822" s="377"/>
      <c r="D822" s="376" t="s">
        <v>6338</v>
      </c>
    </row>
    <row r="824" spans="1:4">
      <c r="A824" s="376" t="s">
        <v>6334</v>
      </c>
      <c r="B824" s="363">
        <f>SUM(B796:B821)</f>
        <v>70679</v>
      </c>
      <c r="D824" s="387">
        <f>B824/B795</f>
        <v>0.97079870887988462</v>
      </c>
    </row>
    <row r="825" spans="1:4">
      <c r="A825" s="376" t="s">
        <v>6338</v>
      </c>
      <c r="B825" s="363">
        <f>B822</f>
        <v>2126</v>
      </c>
      <c r="D825" s="387">
        <f>B825/B795</f>
        <v>2.9201291120115377E-2</v>
      </c>
    </row>
    <row r="828" spans="1:4">
      <c r="A828" s="391" t="s">
        <v>6335</v>
      </c>
      <c r="B828" s="388">
        <f>SUM(B829:B840)</f>
        <v>71192</v>
      </c>
    </row>
    <row r="829" spans="1:4">
      <c r="A829" s="376" t="s">
        <v>6375</v>
      </c>
      <c r="B829" s="9">
        <v>4539</v>
      </c>
      <c r="C829" s="377"/>
      <c r="D829" s="376" t="s">
        <v>6335</v>
      </c>
    </row>
    <row r="830" spans="1:4">
      <c r="A830" s="376" t="s">
        <v>6376</v>
      </c>
      <c r="B830" s="9">
        <v>3894</v>
      </c>
      <c r="C830" s="377"/>
      <c r="D830" s="376" t="s">
        <v>6335</v>
      </c>
    </row>
    <row r="831" spans="1:4">
      <c r="A831" s="376" t="s">
        <v>6380</v>
      </c>
      <c r="B831" s="9">
        <v>6338</v>
      </c>
      <c r="C831" s="377"/>
      <c r="D831" s="376" t="s">
        <v>6335</v>
      </c>
    </row>
    <row r="832" spans="1:4">
      <c r="A832" s="376" t="s">
        <v>6383</v>
      </c>
      <c r="B832" s="9">
        <v>4150</v>
      </c>
      <c r="C832" s="377"/>
      <c r="D832" s="376" t="s">
        <v>6335</v>
      </c>
    </row>
    <row r="833" spans="1:4">
      <c r="A833" s="376" t="s">
        <v>6384</v>
      </c>
      <c r="B833" s="9">
        <v>5617</v>
      </c>
      <c r="C833" s="377"/>
      <c r="D833" s="376" t="s">
        <v>6335</v>
      </c>
    </row>
    <row r="834" spans="1:4">
      <c r="A834" s="376" t="s">
        <v>6387</v>
      </c>
      <c r="B834" s="9">
        <v>5635</v>
      </c>
      <c r="C834" s="377"/>
      <c r="D834" s="376" t="s">
        <v>6335</v>
      </c>
    </row>
    <row r="835" spans="1:4">
      <c r="A835" s="376" t="s">
        <v>6388</v>
      </c>
      <c r="B835" s="9">
        <v>5074</v>
      </c>
      <c r="C835" s="377"/>
      <c r="D835" s="376" t="s">
        <v>6335</v>
      </c>
    </row>
    <row r="836" spans="1:4">
      <c r="A836" s="376" t="s">
        <v>6473</v>
      </c>
      <c r="B836" s="9">
        <v>7267</v>
      </c>
      <c r="C836" s="377"/>
      <c r="D836" s="376" t="s">
        <v>6335</v>
      </c>
    </row>
    <row r="837" spans="1:4">
      <c r="A837" s="376" t="s">
        <v>6474</v>
      </c>
      <c r="B837" s="9">
        <v>6943</v>
      </c>
      <c r="C837" s="377"/>
      <c r="D837" s="376" t="s">
        <v>6335</v>
      </c>
    </row>
    <row r="838" spans="1:4">
      <c r="A838" s="376" t="s">
        <v>6478</v>
      </c>
      <c r="B838" s="9">
        <v>6939</v>
      </c>
      <c r="C838" s="377"/>
      <c r="D838" s="376" t="s">
        <v>6335</v>
      </c>
    </row>
    <row r="839" spans="1:4">
      <c r="A839" s="376" t="s">
        <v>6479</v>
      </c>
      <c r="B839" s="9">
        <v>7091</v>
      </c>
      <c r="C839" s="377"/>
      <c r="D839" s="376" t="s">
        <v>6335</v>
      </c>
    </row>
    <row r="840" spans="1:4">
      <c r="A840" s="376" t="s">
        <v>6470</v>
      </c>
      <c r="B840" s="9">
        <v>7705</v>
      </c>
      <c r="C840" s="377"/>
      <c r="D840" s="376" t="s">
        <v>6336</v>
      </c>
    </row>
    <row r="842" spans="1:4">
      <c r="A842" s="376" t="s">
        <v>6335</v>
      </c>
      <c r="B842" s="363">
        <f>SUM(B829:B839)</f>
        <v>63487</v>
      </c>
      <c r="D842" s="387">
        <f>B842/B828</f>
        <v>0.89177154736487241</v>
      </c>
    </row>
    <row r="843" spans="1:4">
      <c r="A843" s="376" t="s">
        <v>6336</v>
      </c>
      <c r="B843" s="363">
        <f>B840</f>
        <v>7705</v>
      </c>
      <c r="D843" s="387">
        <f>B843/B828</f>
        <v>0.10822845263512754</v>
      </c>
    </row>
    <row r="846" spans="1:4">
      <c r="A846" s="391" t="s">
        <v>6336</v>
      </c>
      <c r="B846" s="401">
        <f>SUM(B847:B857)</f>
        <v>71804</v>
      </c>
      <c r="C846" s="377"/>
      <c r="D846" s="377"/>
    </row>
    <row r="847" spans="1:4">
      <c r="A847" s="376" t="s">
        <v>6472</v>
      </c>
      <c r="B847" s="9">
        <v>7872</v>
      </c>
      <c r="C847" s="377"/>
      <c r="D847" s="376" t="s">
        <v>6336</v>
      </c>
    </row>
    <row r="848" spans="1:4">
      <c r="A848" s="376" t="s">
        <v>6475</v>
      </c>
      <c r="B848" s="9">
        <v>7167</v>
      </c>
      <c r="C848" s="377"/>
      <c r="D848" s="376" t="s">
        <v>6336</v>
      </c>
    </row>
    <row r="849" spans="1:4">
      <c r="A849" s="376" t="s">
        <v>6476</v>
      </c>
      <c r="B849" s="9">
        <v>6709</v>
      </c>
      <c r="C849" s="377"/>
      <c r="D849" s="376" t="s">
        <v>6336</v>
      </c>
    </row>
    <row r="850" spans="1:4">
      <c r="A850" s="376" t="s">
        <v>6477</v>
      </c>
      <c r="B850" s="9">
        <v>7466</v>
      </c>
      <c r="C850" s="377"/>
      <c r="D850" s="376" t="s">
        <v>6336</v>
      </c>
    </row>
    <row r="851" spans="1:4">
      <c r="A851" s="376" t="s">
        <v>2940</v>
      </c>
      <c r="B851" s="9">
        <v>6650</v>
      </c>
      <c r="C851" s="377"/>
      <c r="D851" s="376" t="s">
        <v>6336</v>
      </c>
    </row>
    <row r="852" spans="1:4">
      <c r="A852" s="376" t="s">
        <v>6480</v>
      </c>
      <c r="B852" s="9">
        <v>8199</v>
      </c>
      <c r="C852" s="377"/>
      <c r="D852" s="376" t="s">
        <v>6336</v>
      </c>
    </row>
    <row r="853" spans="1:4">
      <c r="A853" s="376" t="s">
        <v>6481</v>
      </c>
      <c r="B853" s="9">
        <v>7968</v>
      </c>
      <c r="C853" s="377"/>
      <c r="D853" s="376" t="s">
        <v>6336</v>
      </c>
    </row>
    <row r="854" spans="1:4">
      <c r="A854" s="376" t="s">
        <v>5202</v>
      </c>
      <c r="B854" s="9">
        <v>5101</v>
      </c>
      <c r="C854" s="377"/>
      <c r="D854" s="376" t="s">
        <v>6336</v>
      </c>
    </row>
    <row r="855" spans="1:4">
      <c r="A855" s="376" t="s">
        <v>6500</v>
      </c>
      <c r="B855" s="3">
        <v>4126</v>
      </c>
      <c r="C855" s="377"/>
      <c r="D855" s="376" t="s">
        <v>6336</v>
      </c>
    </row>
    <row r="856" spans="1:4">
      <c r="A856" s="376" t="s">
        <v>6487</v>
      </c>
      <c r="B856" s="3">
        <v>4448</v>
      </c>
      <c r="C856" s="377"/>
      <c r="D856" s="376" t="s">
        <v>6337</v>
      </c>
    </row>
    <row r="857" spans="1:4">
      <c r="A857" s="376" t="s">
        <v>6503</v>
      </c>
      <c r="B857" s="4">
        <v>6098</v>
      </c>
      <c r="C857" s="377"/>
      <c r="D857" s="376" t="s">
        <v>6337</v>
      </c>
    </row>
    <row r="858" spans="1:4">
      <c r="A858" s="377"/>
      <c r="B858" s="379"/>
      <c r="C858" s="377"/>
      <c r="D858" s="377"/>
    </row>
    <row r="859" spans="1:4">
      <c r="A859" s="376" t="s">
        <v>6336</v>
      </c>
      <c r="B859" s="378">
        <f>SUM(B847:B855)</f>
        <v>61258</v>
      </c>
      <c r="C859" s="377"/>
      <c r="D859" s="402">
        <f>B859/B846</f>
        <v>0.85312795944515629</v>
      </c>
    </row>
    <row r="860" spans="1:4">
      <c r="A860" s="376" t="s">
        <v>6337</v>
      </c>
      <c r="B860" s="363">
        <f>SUM(B856:B857)</f>
        <v>10546</v>
      </c>
      <c r="C860" s="377"/>
      <c r="D860" s="402">
        <f>B860/B846</f>
        <v>0.14687204055484374</v>
      </c>
    </row>
    <row r="863" spans="1:4">
      <c r="A863" s="396" t="s">
        <v>5744</v>
      </c>
      <c r="B863" s="397">
        <f>SUM(B864:B879)</f>
        <v>77607</v>
      </c>
      <c r="C863" s="366"/>
      <c r="D863" s="366"/>
    </row>
    <row r="864" spans="1:4">
      <c r="A864" s="365" t="s">
        <v>5752</v>
      </c>
      <c r="B864" s="3">
        <v>6984</v>
      </c>
      <c r="C864" s="366"/>
      <c r="D864" s="365" t="s">
        <v>5743</v>
      </c>
    </row>
    <row r="865" spans="1:4">
      <c r="A865" s="365" t="s">
        <v>5748</v>
      </c>
      <c r="B865" s="3">
        <v>5782</v>
      </c>
      <c r="C865" s="366"/>
      <c r="D865" s="365" t="s">
        <v>5744</v>
      </c>
    </row>
    <row r="866" spans="1:4">
      <c r="A866" s="365" t="s">
        <v>5749</v>
      </c>
      <c r="B866" s="3">
        <v>2032</v>
      </c>
      <c r="C866" s="366"/>
      <c r="D866" s="365" t="s">
        <v>5744</v>
      </c>
    </row>
    <row r="867" spans="1:4">
      <c r="A867" s="365" t="s">
        <v>700</v>
      </c>
      <c r="B867" s="3">
        <v>5376</v>
      </c>
      <c r="C867" s="366"/>
      <c r="D867" s="365" t="s">
        <v>5744</v>
      </c>
    </row>
    <row r="868" spans="1:4">
      <c r="A868" s="365" t="s">
        <v>5750</v>
      </c>
      <c r="B868" s="3">
        <v>5440</v>
      </c>
      <c r="C868" s="366"/>
      <c r="D868" s="365" t="s">
        <v>5744</v>
      </c>
    </row>
    <row r="869" spans="1:4">
      <c r="A869" s="365" t="s">
        <v>3362</v>
      </c>
      <c r="B869" s="3">
        <v>5847</v>
      </c>
      <c r="C869" s="366"/>
      <c r="D869" s="365" t="s">
        <v>5744</v>
      </c>
    </row>
    <row r="870" spans="1:4">
      <c r="A870" s="365" t="s">
        <v>5751</v>
      </c>
      <c r="B870" s="3">
        <v>4825</v>
      </c>
      <c r="C870" s="366"/>
      <c r="D870" s="365" t="s">
        <v>5744</v>
      </c>
    </row>
    <row r="871" spans="1:4">
      <c r="A871" s="365" t="s">
        <v>5754</v>
      </c>
      <c r="B871" s="4">
        <v>2165</v>
      </c>
      <c r="C871" s="366"/>
      <c r="D871" s="365" t="s">
        <v>5744</v>
      </c>
    </row>
    <row r="872" spans="1:4">
      <c r="A872" s="365" t="s">
        <v>3369</v>
      </c>
      <c r="B872" s="4">
        <v>3163</v>
      </c>
      <c r="C872" s="366"/>
      <c r="D872" s="365" t="s">
        <v>5744</v>
      </c>
    </row>
    <row r="873" spans="1:4">
      <c r="A873" s="365" t="s">
        <v>270</v>
      </c>
      <c r="B873" s="4">
        <v>5367</v>
      </c>
      <c r="C873" s="366"/>
      <c r="D873" s="365" t="s">
        <v>5744</v>
      </c>
    </row>
    <row r="874" spans="1:4">
      <c r="A874" s="365" t="s">
        <v>5759</v>
      </c>
      <c r="B874" s="4">
        <v>5522</v>
      </c>
      <c r="C874" s="366"/>
      <c r="D874" s="365" t="s">
        <v>5744</v>
      </c>
    </row>
    <row r="875" spans="1:4">
      <c r="A875" s="365" t="s">
        <v>4868</v>
      </c>
      <c r="B875" s="4">
        <v>4055</v>
      </c>
      <c r="C875" s="366"/>
      <c r="D875" s="365" t="s">
        <v>5744</v>
      </c>
    </row>
    <row r="876" spans="1:4">
      <c r="A876" s="365" t="s">
        <v>1261</v>
      </c>
      <c r="B876" s="4">
        <v>4062</v>
      </c>
      <c r="C876" s="366"/>
      <c r="D876" s="365" t="s">
        <v>5744</v>
      </c>
    </row>
    <row r="877" spans="1:4">
      <c r="A877" s="365" t="s">
        <v>5762</v>
      </c>
      <c r="B877" s="4">
        <v>5494</v>
      </c>
      <c r="C877" s="366"/>
      <c r="D877" s="365" t="s">
        <v>5744</v>
      </c>
    </row>
    <row r="878" spans="1:4">
      <c r="A878" s="365" t="s">
        <v>5763</v>
      </c>
      <c r="B878" s="4">
        <v>5159</v>
      </c>
      <c r="C878" s="366"/>
      <c r="D878" s="365" t="s">
        <v>5744</v>
      </c>
    </row>
    <row r="879" spans="1:4">
      <c r="A879" s="365" t="s">
        <v>1782</v>
      </c>
      <c r="B879" s="4">
        <v>6334</v>
      </c>
      <c r="C879" s="366"/>
      <c r="D879" s="365" t="s">
        <v>5744</v>
      </c>
    </row>
    <row r="880" spans="1:4">
      <c r="A880" s="366"/>
      <c r="B880" s="368"/>
      <c r="C880" s="366"/>
      <c r="D880" s="366"/>
    </row>
    <row r="881" spans="1:4">
      <c r="A881" s="365" t="s">
        <v>5743</v>
      </c>
      <c r="B881" s="367">
        <f>B864</f>
        <v>6984</v>
      </c>
      <c r="C881" s="366"/>
      <c r="D881" s="398">
        <f>B881/B863</f>
        <v>8.9991882175576951E-2</v>
      </c>
    </row>
    <row r="882" spans="1:4">
      <c r="A882" s="365" t="s">
        <v>5744</v>
      </c>
      <c r="B882" s="367">
        <f>SUM(B865:B879)</f>
        <v>70623</v>
      </c>
      <c r="C882" s="366"/>
      <c r="D882" s="398">
        <f>B882/B863</f>
        <v>0.91000811782442304</v>
      </c>
    </row>
    <row r="885" spans="1:4">
      <c r="A885" s="389" t="s">
        <v>6664</v>
      </c>
      <c r="B885" s="388">
        <f>SUM(B886:B905)</f>
        <v>73182</v>
      </c>
    </row>
    <row r="886" spans="1:4">
      <c r="A886" s="369" t="s">
        <v>6083</v>
      </c>
      <c r="B886" s="3">
        <v>2642</v>
      </c>
      <c r="C886" s="370"/>
      <c r="D886" s="369" t="s">
        <v>5880</v>
      </c>
    </row>
    <row r="887" spans="1:4">
      <c r="A887" s="369" t="s">
        <v>5984</v>
      </c>
      <c r="B887" s="3">
        <v>4102</v>
      </c>
      <c r="C887" s="370"/>
      <c r="D887" s="369" t="s">
        <v>5880</v>
      </c>
    </row>
    <row r="888" spans="1:4">
      <c r="A888" s="369" t="s">
        <v>5998</v>
      </c>
      <c r="B888" s="4">
        <v>4274</v>
      </c>
      <c r="C888" s="370"/>
      <c r="D888" s="369" t="s">
        <v>5880</v>
      </c>
    </row>
    <row r="889" spans="1:4">
      <c r="A889" s="369" t="s">
        <v>6000</v>
      </c>
      <c r="B889" s="4">
        <v>6347</v>
      </c>
      <c r="C889" s="370"/>
      <c r="D889" s="369" t="s">
        <v>5880</v>
      </c>
    </row>
    <row r="890" spans="1:4">
      <c r="A890" s="369" t="s">
        <v>6001</v>
      </c>
      <c r="B890" s="4">
        <v>6223</v>
      </c>
      <c r="C890" s="370"/>
      <c r="D890" s="369" t="s">
        <v>5880</v>
      </c>
    </row>
    <row r="891" spans="1:4">
      <c r="A891" s="369" t="s">
        <v>6091</v>
      </c>
      <c r="B891" s="3">
        <v>3705</v>
      </c>
      <c r="C891" s="370"/>
      <c r="D891" s="369" t="s">
        <v>5881</v>
      </c>
    </row>
    <row r="892" spans="1:4">
      <c r="A892" s="369" t="s">
        <v>816</v>
      </c>
      <c r="B892" s="3">
        <v>2762</v>
      </c>
      <c r="C892" s="370"/>
      <c r="D892" s="369" t="s">
        <v>5881</v>
      </c>
    </row>
    <row r="893" spans="1:4">
      <c r="A893" s="369" t="s">
        <v>6093</v>
      </c>
      <c r="B893" s="3">
        <v>3440</v>
      </c>
      <c r="C893" s="370"/>
      <c r="D893" s="369" t="s">
        <v>5881</v>
      </c>
    </row>
    <row r="894" spans="1:4">
      <c r="A894" s="369" t="s">
        <v>6094</v>
      </c>
      <c r="B894" s="3">
        <v>3410</v>
      </c>
      <c r="C894" s="370"/>
      <c r="D894" s="369" t="s">
        <v>5881</v>
      </c>
    </row>
    <row r="895" spans="1:4">
      <c r="A895" s="369" t="s">
        <v>6095</v>
      </c>
      <c r="B895" s="3">
        <v>3447</v>
      </c>
      <c r="C895" s="370"/>
      <c r="D895" s="369" t="s">
        <v>5881</v>
      </c>
    </row>
    <row r="896" spans="1:4">
      <c r="A896" s="369" t="s">
        <v>6096</v>
      </c>
      <c r="B896" s="3">
        <v>5175</v>
      </c>
      <c r="C896" s="370"/>
      <c r="D896" s="369" t="s">
        <v>5881</v>
      </c>
    </row>
    <row r="897" spans="1:4">
      <c r="A897" s="369" t="s">
        <v>6097</v>
      </c>
      <c r="B897" s="3">
        <v>1650</v>
      </c>
      <c r="C897" s="370"/>
      <c r="D897" s="369" t="s">
        <v>5881</v>
      </c>
    </row>
    <row r="898" spans="1:4">
      <c r="A898" s="369" t="s">
        <v>6098</v>
      </c>
      <c r="B898" s="3">
        <v>1593</v>
      </c>
      <c r="C898" s="370"/>
      <c r="D898" s="369" t="s">
        <v>5881</v>
      </c>
    </row>
    <row r="899" spans="1:4">
      <c r="A899" s="369" t="s">
        <v>6099</v>
      </c>
      <c r="B899" s="3">
        <v>5350</v>
      </c>
      <c r="C899" s="370"/>
      <c r="D899" s="369" t="s">
        <v>5881</v>
      </c>
    </row>
    <row r="900" spans="1:4">
      <c r="A900" s="369" t="s">
        <v>6100</v>
      </c>
      <c r="B900" s="3">
        <v>3209</v>
      </c>
      <c r="C900" s="370"/>
      <c r="D900" s="369" t="s">
        <v>5881</v>
      </c>
    </row>
    <row r="901" spans="1:4">
      <c r="A901" s="369" t="s">
        <v>6101</v>
      </c>
      <c r="B901" s="3">
        <v>3236</v>
      </c>
      <c r="C901" s="370"/>
      <c r="D901" s="369" t="s">
        <v>5881</v>
      </c>
    </row>
    <row r="902" spans="1:4">
      <c r="A902" s="369" t="s">
        <v>6102</v>
      </c>
      <c r="B902" s="3">
        <v>3361</v>
      </c>
      <c r="C902" s="370"/>
      <c r="D902" s="369" t="s">
        <v>5881</v>
      </c>
    </row>
    <row r="903" spans="1:4">
      <c r="A903" s="369" t="s">
        <v>570</v>
      </c>
      <c r="B903" s="3">
        <v>2872</v>
      </c>
      <c r="C903" s="370"/>
      <c r="D903" s="369" t="s">
        <v>5881</v>
      </c>
    </row>
    <row r="904" spans="1:4">
      <c r="A904" s="369" t="s">
        <v>3570</v>
      </c>
      <c r="B904" s="3">
        <v>3151</v>
      </c>
      <c r="C904" s="370"/>
      <c r="D904" s="369" t="s">
        <v>5881</v>
      </c>
    </row>
    <row r="905" spans="1:4">
      <c r="A905" s="369" t="s">
        <v>6103</v>
      </c>
      <c r="B905" s="4">
        <v>3233</v>
      </c>
      <c r="C905" s="370"/>
      <c r="D905" s="369" t="s">
        <v>5881</v>
      </c>
    </row>
    <row r="907" spans="1:4">
      <c r="A907" s="369" t="s">
        <v>5880</v>
      </c>
      <c r="B907" s="363">
        <f>SUM(B886:B890)</f>
        <v>23588</v>
      </c>
      <c r="D907" s="387">
        <f>B907/B885</f>
        <v>0.32231969610013389</v>
      </c>
    </row>
    <row r="908" spans="1:4">
      <c r="A908" s="369" t="s">
        <v>5881</v>
      </c>
      <c r="B908" s="363">
        <f>SUM(B891:B905)</f>
        <v>49594</v>
      </c>
      <c r="D908" s="387">
        <f>B908/B885</f>
        <v>0.67768030389986611</v>
      </c>
    </row>
    <row r="911" spans="1:4">
      <c r="A911" s="389" t="s">
        <v>5882</v>
      </c>
      <c r="B911" s="388">
        <f>SUM(B912:B923)</f>
        <v>72970</v>
      </c>
    </row>
    <row r="912" spans="1:4">
      <c r="A912" s="369" t="s">
        <v>6089</v>
      </c>
      <c r="B912" s="3">
        <v>3437</v>
      </c>
      <c r="C912" s="370"/>
      <c r="D912" s="369" t="s">
        <v>5881</v>
      </c>
    </row>
    <row r="913" spans="1:4">
      <c r="A913" s="369" t="s">
        <v>6090</v>
      </c>
      <c r="B913" s="4">
        <v>1383</v>
      </c>
      <c r="C913" s="370"/>
      <c r="D913" s="369" t="s">
        <v>5882</v>
      </c>
    </row>
    <row r="914" spans="1:4">
      <c r="A914" s="369" t="s">
        <v>6092</v>
      </c>
      <c r="B914" s="4">
        <v>4436</v>
      </c>
      <c r="C914" s="370"/>
      <c r="D914" s="369" t="s">
        <v>5882</v>
      </c>
    </row>
    <row r="915" spans="1:4">
      <c r="A915" s="369" t="s">
        <v>5664</v>
      </c>
      <c r="B915" s="4">
        <v>5616</v>
      </c>
      <c r="C915" s="370"/>
      <c r="D915" s="369" t="s">
        <v>5882</v>
      </c>
    </row>
    <row r="916" spans="1:4">
      <c r="A916" s="369" t="s">
        <v>5891</v>
      </c>
      <c r="B916" s="3">
        <v>6912</v>
      </c>
      <c r="C916" s="370"/>
      <c r="D916" s="369" t="s">
        <v>5882</v>
      </c>
    </row>
    <row r="917" spans="1:4">
      <c r="A917" s="369" t="s">
        <v>2939</v>
      </c>
      <c r="B917" s="3">
        <v>6684</v>
      </c>
      <c r="C917" s="370"/>
      <c r="D917" s="369" t="s">
        <v>5882</v>
      </c>
    </row>
    <row r="918" spans="1:4">
      <c r="A918" s="369" t="s">
        <v>5895</v>
      </c>
      <c r="B918" s="3">
        <v>7711</v>
      </c>
      <c r="C918" s="370"/>
      <c r="D918" s="369" t="s">
        <v>5882</v>
      </c>
    </row>
    <row r="919" spans="1:4">
      <c r="A919" s="369" t="s">
        <v>5896</v>
      </c>
      <c r="B919" s="3">
        <v>8346</v>
      </c>
      <c r="C919" s="370"/>
      <c r="D919" s="369" t="s">
        <v>5882</v>
      </c>
    </row>
    <row r="920" spans="1:4">
      <c r="A920" s="369" t="s">
        <v>5897</v>
      </c>
      <c r="B920" s="3">
        <v>7317</v>
      </c>
      <c r="C920" s="370"/>
      <c r="D920" s="369" t="s">
        <v>5882</v>
      </c>
    </row>
    <row r="921" spans="1:4">
      <c r="A921" s="369" t="s">
        <v>3734</v>
      </c>
      <c r="B921" s="3">
        <v>7244</v>
      </c>
      <c r="C921" s="370"/>
      <c r="D921" s="369" t="s">
        <v>5882</v>
      </c>
    </row>
    <row r="922" spans="1:4">
      <c r="A922" s="369" t="s">
        <v>2099</v>
      </c>
      <c r="B922" s="3">
        <v>6666</v>
      </c>
      <c r="C922" s="370"/>
      <c r="D922" s="369" t="s">
        <v>5882</v>
      </c>
    </row>
    <row r="923" spans="1:4">
      <c r="A923" s="369" t="s">
        <v>5899</v>
      </c>
      <c r="B923" s="3">
        <v>7218</v>
      </c>
      <c r="C923" s="370"/>
      <c r="D923" s="369" t="s">
        <v>5882</v>
      </c>
    </row>
    <row r="925" spans="1:4">
      <c r="A925" s="369" t="s">
        <v>5881</v>
      </c>
      <c r="B925" s="363">
        <f>B912</f>
        <v>3437</v>
      </c>
      <c r="D925" s="387">
        <f>B925/B911</f>
        <v>4.7101548581608879E-2</v>
      </c>
    </row>
    <row r="926" spans="1:4">
      <c r="A926" s="369" t="s">
        <v>5882</v>
      </c>
      <c r="B926" s="363">
        <f>SUM(B913:B923)</f>
        <v>69533</v>
      </c>
      <c r="D926" s="387">
        <f>B926/B911</f>
        <v>0.95289845141839113</v>
      </c>
    </row>
    <row r="929" spans="1:4">
      <c r="A929" s="389" t="s">
        <v>5883</v>
      </c>
      <c r="B929" s="388">
        <f>SUM(B930:B955)</f>
        <v>72780</v>
      </c>
    </row>
    <row r="930" spans="1:4">
      <c r="A930" s="369" t="s">
        <v>5941</v>
      </c>
      <c r="B930" s="3">
        <v>2285</v>
      </c>
      <c r="C930" s="370"/>
      <c r="D930" s="369" t="s">
        <v>5872</v>
      </c>
    </row>
    <row r="931" spans="1:4">
      <c r="A931" s="369" t="s">
        <v>5950</v>
      </c>
      <c r="B931" s="3">
        <v>2203</v>
      </c>
      <c r="C931" s="370"/>
      <c r="D931" s="369" t="s">
        <v>5872</v>
      </c>
    </row>
    <row r="932" spans="1:4">
      <c r="A932" s="369" t="s">
        <v>5955</v>
      </c>
      <c r="B932" s="4">
        <v>4480</v>
      </c>
      <c r="C932" s="370"/>
      <c r="D932" s="369" t="s">
        <v>5872</v>
      </c>
    </row>
    <row r="933" spans="1:4">
      <c r="A933" s="369" t="s">
        <v>5960</v>
      </c>
      <c r="B933" s="4">
        <v>2110</v>
      </c>
      <c r="C933" s="370"/>
      <c r="D933" s="369" t="s">
        <v>5872</v>
      </c>
    </row>
    <row r="934" spans="1:4">
      <c r="A934" s="369" t="s">
        <v>6135</v>
      </c>
      <c r="B934" s="9">
        <v>1560</v>
      </c>
      <c r="C934" s="370"/>
      <c r="D934" s="369" t="s">
        <v>5883</v>
      </c>
    </row>
    <row r="935" spans="1:4">
      <c r="A935" s="370" t="s">
        <v>6136</v>
      </c>
      <c r="B935" s="9">
        <v>3033</v>
      </c>
      <c r="C935" s="370"/>
      <c r="D935" s="369" t="s">
        <v>5883</v>
      </c>
    </row>
    <row r="936" spans="1:4">
      <c r="A936" s="369" t="s">
        <v>6137</v>
      </c>
      <c r="B936" s="9">
        <v>1776</v>
      </c>
      <c r="C936" s="370"/>
      <c r="D936" s="369" t="s">
        <v>5883</v>
      </c>
    </row>
    <row r="937" spans="1:4">
      <c r="A937" s="370" t="s">
        <v>6138</v>
      </c>
      <c r="B937" s="9">
        <v>1628</v>
      </c>
      <c r="C937" s="370"/>
      <c r="D937" s="369" t="s">
        <v>5883</v>
      </c>
    </row>
    <row r="938" spans="1:4">
      <c r="A938" s="369" t="s">
        <v>6139</v>
      </c>
      <c r="B938" s="9">
        <v>2800</v>
      </c>
      <c r="C938" s="370"/>
      <c r="D938" s="369" t="s">
        <v>5883</v>
      </c>
    </row>
    <row r="939" spans="1:4">
      <c r="A939" s="369" t="s">
        <v>6140</v>
      </c>
      <c r="B939" s="9">
        <v>3268</v>
      </c>
      <c r="C939" s="370"/>
      <c r="D939" s="369" t="s">
        <v>5883</v>
      </c>
    </row>
    <row r="940" spans="1:4">
      <c r="A940" s="369" t="s">
        <v>6141</v>
      </c>
      <c r="B940" s="9">
        <v>1546</v>
      </c>
      <c r="C940" s="370"/>
      <c r="D940" s="369" t="s">
        <v>5883</v>
      </c>
    </row>
    <row r="941" spans="1:4">
      <c r="A941" s="369" t="s">
        <v>6142</v>
      </c>
      <c r="B941" s="9">
        <v>3154</v>
      </c>
      <c r="C941" s="370"/>
      <c r="D941" s="369" t="s">
        <v>5883</v>
      </c>
    </row>
    <row r="942" spans="1:4">
      <c r="A942" s="369" t="s">
        <v>6143</v>
      </c>
      <c r="B942" s="9">
        <v>4552</v>
      </c>
      <c r="C942" s="370"/>
      <c r="D942" s="369" t="s">
        <v>5883</v>
      </c>
    </row>
    <row r="943" spans="1:4">
      <c r="A943" s="369" t="s">
        <v>6144</v>
      </c>
      <c r="B943" s="9">
        <v>1676</v>
      </c>
      <c r="C943" s="370"/>
      <c r="D943" s="369" t="s">
        <v>5883</v>
      </c>
    </row>
    <row r="944" spans="1:4">
      <c r="A944" s="370" t="s">
        <v>6145</v>
      </c>
      <c r="B944" s="9">
        <v>1772</v>
      </c>
      <c r="C944" s="370"/>
      <c r="D944" s="369" t="s">
        <v>5883</v>
      </c>
    </row>
    <row r="945" spans="1:4">
      <c r="A945" s="369" t="s">
        <v>6146</v>
      </c>
      <c r="B945" s="9">
        <v>3290</v>
      </c>
      <c r="C945" s="370"/>
      <c r="D945" s="369" t="s">
        <v>5883</v>
      </c>
    </row>
    <row r="946" spans="1:4">
      <c r="A946" s="369" t="s">
        <v>404</v>
      </c>
      <c r="B946" s="9">
        <v>2652</v>
      </c>
      <c r="C946" s="370"/>
      <c r="D946" s="369" t="s">
        <v>5883</v>
      </c>
    </row>
    <row r="947" spans="1:4">
      <c r="A947" s="369" t="s">
        <v>6147</v>
      </c>
      <c r="B947" s="9">
        <v>3315</v>
      </c>
      <c r="C947" s="370"/>
      <c r="D947" s="369" t="s">
        <v>5883</v>
      </c>
    </row>
    <row r="948" spans="1:4">
      <c r="A948" s="369" t="s">
        <v>6148</v>
      </c>
      <c r="B948" s="9">
        <v>3002</v>
      </c>
      <c r="C948" s="370"/>
      <c r="D948" s="369" t="s">
        <v>5883</v>
      </c>
    </row>
    <row r="949" spans="1:4">
      <c r="A949" s="369" t="s">
        <v>6149</v>
      </c>
      <c r="B949" s="9">
        <v>5194</v>
      </c>
      <c r="C949" s="370"/>
      <c r="D949" s="369" t="s">
        <v>5883</v>
      </c>
    </row>
    <row r="950" spans="1:4">
      <c r="A950" s="369" t="s">
        <v>6150</v>
      </c>
      <c r="B950" s="9">
        <v>3253</v>
      </c>
      <c r="C950" s="370"/>
      <c r="D950" s="369" t="s">
        <v>5883</v>
      </c>
    </row>
    <row r="951" spans="1:4">
      <c r="A951" s="370" t="s">
        <v>6151</v>
      </c>
      <c r="B951" s="9">
        <v>3091</v>
      </c>
      <c r="C951" s="370"/>
      <c r="D951" s="369" t="s">
        <v>5883</v>
      </c>
    </row>
    <row r="952" spans="1:4">
      <c r="A952" s="369" t="s">
        <v>6152</v>
      </c>
      <c r="B952" s="9">
        <v>1559</v>
      </c>
      <c r="C952" s="370"/>
      <c r="D952" s="369" t="s">
        <v>5883</v>
      </c>
    </row>
    <row r="953" spans="1:4">
      <c r="A953" s="369" t="s">
        <v>6153</v>
      </c>
      <c r="B953" s="9">
        <v>4300</v>
      </c>
      <c r="C953" s="370"/>
      <c r="D953" s="369" t="s">
        <v>5883</v>
      </c>
    </row>
    <row r="954" spans="1:4">
      <c r="A954" s="369" t="s">
        <v>6154</v>
      </c>
      <c r="B954" s="9">
        <v>3613</v>
      </c>
      <c r="C954" s="370"/>
      <c r="D954" s="369" t="s">
        <v>5883</v>
      </c>
    </row>
    <row r="955" spans="1:4">
      <c r="A955" s="369" t="s">
        <v>6155</v>
      </c>
      <c r="B955" s="9">
        <v>1668</v>
      </c>
      <c r="C955" s="370"/>
      <c r="D955" s="369" t="s">
        <v>5883</v>
      </c>
    </row>
    <row r="956" spans="1:4">
      <c r="A956" s="370"/>
      <c r="B956" s="372"/>
      <c r="C956" s="370"/>
      <c r="D956" s="370"/>
    </row>
    <row r="957" spans="1:4">
      <c r="A957" s="369" t="s">
        <v>5872</v>
      </c>
      <c r="B957" s="363">
        <f>SUM(B930:B933)</f>
        <v>11078</v>
      </c>
      <c r="C957" s="370"/>
      <c r="D957" s="400">
        <f>B957/B929</f>
        <v>0.15221214619400936</v>
      </c>
    </row>
    <row r="958" spans="1:4">
      <c r="A958" s="369" t="s">
        <v>5883</v>
      </c>
      <c r="B958" s="371">
        <f>SUM(B934:B955)</f>
        <v>61702</v>
      </c>
      <c r="D958" s="400">
        <f>B958/B929</f>
        <v>0.84778785380599064</v>
      </c>
    </row>
    <row r="961" spans="1:4">
      <c r="A961" s="389" t="s">
        <v>5884</v>
      </c>
      <c r="B961" s="388">
        <f>SUM(B962:B974)</f>
        <v>77670</v>
      </c>
    </row>
    <row r="962" spans="1:4">
      <c r="A962" s="369" t="s">
        <v>5925</v>
      </c>
      <c r="B962" s="3">
        <v>8597</v>
      </c>
      <c r="C962" s="370"/>
      <c r="D962" s="369" t="s">
        <v>5871</v>
      </c>
    </row>
    <row r="963" spans="1:4">
      <c r="A963" s="369" t="s">
        <v>5927</v>
      </c>
      <c r="B963" s="3">
        <v>8775</v>
      </c>
      <c r="C963" s="370"/>
      <c r="D963" s="369" t="s">
        <v>5871</v>
      </c>
    </row>
    <row r="964" spans="1:4">
      <c r="A964" s="369" t="s">
        <v>5965</v>
      </c>
      <c r="B964" s="3">
        <v>2970</v>
      </c>
      <c r="C964" s="370"/>
      <c r="D964" s="369" t="s">
        <v>5873</v>
      </c>
    </row>
    <row r="965" spans="1:4">
      <c r="A965" s="369" t="s">
        <v>5601</v>
      </c>
      <c r="B965" s="3">
        <v>4505</v>
      </c>
      <c r="C965" s="370"/>
      <c r="D965" s="369" t="s">
        <v>5873</v>
      </c>
    </row>
    <row r="966" spans="1:4">
      <c r="A966" s="369" t="s">
        <v>5926</v>
      </c>
      <c r="B966" s="3">
        <v>6814</v>
      </c>
      <c r="C966" s="370"/>
      <c r="D966" s="369" t="s">
        <v>5884</v>
      </c>
    </row>
    <row r="967" spans="1:4">
      <c r="A967" s="369" t="s">
        <v>5928</v>
      </c>
      <c r="B967" s="3">
        <v>8486</v>
      </c>
      <c r="C967" s="370"/>
      <c r="D967" s="369" t="s">
        <v>5884</v>
      </c>
    </row>
    <row r="968" spans="1:4">
      <c r="A968" s="369" t="s">
        <v>5931</v>
      </c>
      <c r="B968" s="4">
        <v>6547</v>
      </c>
      <c r="C968" s="370"/>
      <c r="D968" s="369" t="s">
        <v>5884</v>
      </c>
    </row>
    <row r="969" spans="1:4">
      <c r="A969" s="369" t="s">
        <v>5904</v>
      </c>
      <c r="B969" s="3">
        <v>4326</v>
      </c>
      <c r="C969" s="370"/>
      <c r="D969" s="369" t="s">
        <v>5884</v>
      </c>
    </row>
    <row r="970" spans="1:4">
      <c r="A970" s="369" t="s">
        <v>5905</v>
      </c>
      <c r="B970" s="3">
        <v>4536</v>
      </c>
      <c r="C970" s="370"/>
      <c r="D970" s="369" t="s">
        <v>5884</v>
      </c>
    </row>
    <row r="971" spans="1:4">
      <c r="A971" s="369" t="s">
        <v>5911</v>
      </c>
      <c r="B971" s="3">
        <v>4823</v>
      </c>
      <c r="C971" s="370"/>
      <c r="D971" s="369" t="s">
        <v>5884</v>
      </c>
    </row>
    <row r="972" spans="1:4">
      <c r="A972" s="369" t="s">
        <v>5913</v>
      </c>
      <c r="B972" s="3">
        <v>6307</v>
      </c>
      <c r="C972" s="370"/>
      <c r="D972" s="369" t="s">
        <v>5884</v>
      </c>
    </row>
    <row r="973" spans="1:4">
      <c r="A973" s="369" t="s">
        <v>5914</v>
      </c>
      <c r="B973" s="3">
        <v>4550</v>
      </c>
      <c r="C973" s="370"/>
      <c r="D973" s="369" t="s">
        <v>5884</v>
      </c>
    </row>
    <row r="974" spans="1:4">
      <c r="A974" s="369" t="s">
        <v>5916</v>
      </c>
      <c r="B974" s="3">
        <v>6434</v>
      </c>
      <c r="C974" s="370"/>
      <c r="D974" s="369" t="s">
        <v>5884</v>
      </c>
    </row>
    <row r="976" spans="1:4">
      <c r="A976" s="369" t="s">
        <v>5871</v>
      </c>
      <c r="B976" s="363">
        <f>SUM(B962:B963)</f>
        <v>17372</v>
      </c>
      <c r="D976" s="387">
        <f>B976/B961</f>
        <v>0.22366422041972447</v>
      </c>
    </row>
    <row r="977" spans="1:4">
      <c r="A977" s="369" t="s">
        <v>5873</v>
      </c>
      <c r="B977" s="363">
        <f>SUM(B964:B965)</f>
        <v>7475</v>
      </c>
      <c r="D977" s="387">
        <f>B977/B961</f>
        <v>9.6240504699369123E-2</v>
      </c>
    </row>
    <row r="978" spans="1:4">
      <c r="A978" s="369" t="s">
        <v>5884</v>
      </c>
      <c r="B978" s="363">
        <f>SUM(B966:B974)</f>
        <v>52823</v>
      </c>
      <c r="D978" s="387">
        <f>B978/B961</f>
        <v>0.68009527488090638</v>
      </c>
    </row>
    <row r="981" spans="1:4">
      <c r="A981" s="396" t="s">
        <v>5745</v>
      </c>
      <c r="B981" s="388">
        <f>SUM(B982:B1006)</f>
        <v>77288</v>
      </c>
    </row>
    <row r="982" spans="1:4">
      <c r="A982" s="365" t="s">
        <v>5821</v>
      </c>
      <c r="B982" s="3">
        <v>3593</v>
      </c>
      <c r="C982" s="366"/>
      <c r="D982" s="365" t="s">
        <v>5741</v>
      </c>
    </row>
    <row r="983" spans="1:4">
      <c r="A983" s="365" t="s">
        <v>5841</v>
      </c>
      <c r="B983" s="3">
        <v>3638</v>
      </c>
      <c r="C983" s="366"/>
      <c r="D983" s="365" t="s">
        <v>5745</v>
      </c>
    </row>
    <row r="984" spans="1:4">
      <c r="A984" s="365" t="s">
        <v>3098</v>
      </c>
      <c r="B984" s="3">
        <v>1887</v>
      </c>
      <c r="C984" s="366"/>
      <c r="D984" s="365" t="s">
        <v>5745</v>
      </c>
    </row>
    <row r="985" spans="1:4">
      <c r="A985" s="365" t="s">
        <v>5843</v>
      </c>
      <c r="B985" s="3">
        <v>7462</v>
      </c>
      <c r="C985" s="366"/>
      <c r="D985" s="365" t="s">
        <v>5745</v>
      </c>
    </row>
    <row r="986" spans="1:4">
      <c r="A986" s="365" t="s">
        <v>5844</v>
      </c>
      <c r="B986" s="3">
        <v>1829</v>
      </c>
      <c r="C986" s="366"/>
      <c r="D986" s="365" t="s">
        <v>5745</v>
      </c>
    </row>
    <row r="987" spans="1:4">
      <c r="A987" s="365" t="s">
        <v>5845</v>
      </c>
      <c r="B987" s="3">
        <v>1761</v>
      </c>
      <c r="C987" s="366"/>
      <c r="D987" s="365" t="s">
        <v>5745</v>
      </c>
    </row>
    <row r="988" spans="1:4">
      <c r="A988" s="365" t="s">
        <v>5846</v>
      </c>
      <c r="B988" s="3">
        <v>5954</v>
      </c>
      <c r="C988" s="366"/>
      <c r="D988" s="365" t="s">
        <v>5745</v>
      </c>
    </row>
    <row r="989" spans="1:4">
      <c r="A989" s="365" t="s">
        <v>5847</v>
      </c>
      <c r="B989" s="3">
        <v>2089</v>
      </c>
      <c r="C989" s="366"/>
      <c r="D989" s="365" t="s">
        <v>5745</v>
      </c>
    </row>
    <row r="990" spans="1:4">
      <c r="A990" s="365" t="s">
        <v>5848</v>
      </c>
      <c r="B990" s="3">
        <v>1870</v>
      </c>
      <c r="C990" s="366"/>
      <c r="D990" s="365" t="s">
        <v>5745</v>
      </c>
    </row>
    <row r="991" spans="1:4">
      <c r="A991" s="365" t="s">
        <v>5850</v>
      </c>
      <c r="B991" s="3">
        <v>3850</v>
      </c>
      <c r="C991" s="366"/>
      <c r="D991" s="365" t="s">
        <v>5745</v>
      </c>
    </row>
    <row r="992" spans="1:4">
      <c r="A992" s="365" t="s">
        <v>5851</v>
      </c>
      <c r="B992" s="3">
        <v>3232</v>
      </c>
      <c r="C992" s="366"/>
      <c r="D992" s="365" t="s">
        <v>5745</v>
      </c>
    </row>
    <row r="993" spans="1:4">
      <c r="A993" s="365" t="s">
        <v>5852</v>
      </c>
      <c r="B993" s="3">
        <v>1995</v>
      </c>
      <c r="C993" s="366"/>
      <c r="D993" s="365" t="s">
        <v>5745</v>
      </c>
    </row>
    <row r="994" spans="1:4">
      <c r="A994" s="365" t="s">
        <v>5853</v>
      </c>
      <c r="B994" s="3">
        <v>1863</v>
      </c>
      <c r="C994" s="366"/>
      <c r="D994" s="365" t="s">
        <v>5745</v>
      </c>
    </row>
    <row r="995" spans="1:4">
      <c r="A995" s="365" t="s">
        <v>5854</v>
      </c>
      <c r="B995" s="3">
        <v>2141</v>
      </c>
      <c r="C995" s="366"/>
      <c r="D995" s="365" t="s">
        <v>5745</v>
      </c>
    </row>
    <row r="996" spans="1:4">
      <c r="A996" s="365" t="s">
        <v>5856</v>
      </c>
      <c r="B996" s="3">
        <v>2336</v>
      </c>
      <c r="C996" s="366"/>
      <c r="D996" s="365" t="s">
        <v>5745</v>
      </c>
    </row>
    <row r="997" spans="1:4">
      <c r="A997" s="365" t="s">
        <v>5858</v>
      </c>
      <c r="B997" s="4">
        <v>2056</v>
      </c>
      <c r="C997" s="366"/>
      <c r="D997" s="365" t="s">
        <v>5745</v>
      </c>
    </row>
    <row r="998" spans="1:4">
      <c r="A998" s="365" t="s">
        <v>5859</v>
      </c>
      <c r="B998" s="4">
        <v>1892</v>
      </c>
      <c r="C998" s="366"/>
      <c r="D998" s="365" t="s">
        <v>5745</v>
      </c>
    </row>
    <row r="999" spans="1:4">
      <c r="A999" s="365" t="s">
        <v>5860</v>
      </c>
      <c r="B999" s="4">
        <v>4091</v>
      </c>
      <c r="C999" s="366"/>
      <c r="D999" s="365" t="s">
        <v>5745</v>
      </c>
    </row>
    <row r="1000" spans="1:4">
      <c r="A1000" s="365" t="s">
        <v>5861</v>
      </c>
      <c r="B1000" s="4">
        <v>5272</v>
      </c>
      <c r="C1000" s="366"/>
      <c r="D1000" s="365" t="s">
        <v>5745</v>
      </c>
    </row>
    <row r="1001" spans="1:4">
      <c r="A1001" s="365" t="s">
        <v>5862</v>
      </c>
      <c r="B1001" s="4">
        <v>1827</v>
      </c>
      <c r="C1001" s="366"/>
      <c r="D1001" s="365" t="s">
        <v>5745</v>
      </c>
    </row>
    <row r="1002" spans="1:4">
      <c r="A1002" s="365" t="s">
        <v>5864</v>
      </c>
      <c r="B1002" s="4">
        <v>1764</v>
      </c>
      <c r="C1002" s="366"/>
      <c r="D1002" s="365" t="s">
        <v>5745</v>
      </c>
    </row>
    <row r="1003" spans="1:4">
      <c r="A1003" s="365" t="s">
        <v>5866</v>
      </c>
      <c r="B1003" s="4">
        <v>5577</v>
      </c>
      <c r="C1003" s="366"/>
      <c r="D1003" s="365" t="s">
        <v>5745</v>
      </c>
    </row>
    <row r="1004" spans="1:4">
      <c r="A1004" s="365" t="s">
        <v>5869</v>
      </c>
      <c r="B1004" s="4">
        <v>2069</v>
      </c>
      <c r="C1004" s="366"/>
      <c r="D1004" s="365" t="s">
        <v>5745</v>
      </c>
    </row>
    <row r="1005" spans="1:4">
      <c r="A1005" s="365" t="s">
        <v>5849</v>
      </c>
      <c r="B1005" s="4">
        <v>3608</v>
      </c>
      <c r="C1005" s="366"/>
      <c r="D1005" s="365" t="s">
        <v>5746</v>
      </c>
    </row>
    <row r="1006" spans="1:4">
      <c r="A1006" s="365" t="s">
        <v>4504</v>
      </c>
      <c r="B1006" s="4">
        <v>3632</v>
      </c>
      <c r="C1006" s="366"/>
      <c r="D1006" s="365" t="s">
        <v>5746</v>
      </c>
    </row>
    <row r="1008" spans="1:4">
      <c r="A1008" s="365" t="s">
        <v>5741</v>
      </c>
      <c r="B1008" s="363">
        <f>B982</f>
        <v>3593</v>
      </c>
      <c r="D1008" s="387">
        <f>B1008/B981</f>
        <v>4.6488458751682019E-2</v>
      </c>
    </row>
    <row r="1009" spans="1:4">
      <c r="A1009" s="365" t="s">
        <v>5745</v>
      </c>
      <c r="B1009" s="363">
        <f>SUM(B983:B1004)</f>
        <v>66455</v>
      </c>
      <c r="D1009" s="387">
        <f>B1009/B981</f>
        <v>0.85983593830866367</v>
      </c>
    </row>
    <row r="1010" spans="1:4">
      <c r="A1010" s="365" t="s">
        <v>5746</v>
      </c>
      <c r="B1010" s="363">
        <f>SUM(B1005:B1006)</f>
        <v>7240</v>
      </c>
      <c r="D1010" s="387">
        <f>B1010/B981</f>
        <v>9.3675602939654282E-2</v>
      </c>
    </row>
    <row r="1013" spans="1:4">
      <c r="A1013" s="396" t="s">
        <v>5746</v>
      </c>
      <c r="B1013" s="397">
        <f>SUM(B1014:B1035)</f>
        <v>77018</v>
      </c>
      <c r="C1013" s="366"/>
      <c r="D1013" s="366"/>
    </row>
    <row r="1014" spans="1:4">
      <c r="A1014" s="365" t="s">
        <v>5816</v>
      </c>
      <c r="B1014" s="4">
        <v>4723</v>
      </c>
      <c r="C1014" s="366"/>
      <c r="D1014" s="365" t="s">
        <v>5743</v>
      </c>
    </row>
    <row r="1015" spans="1:4">
      <c r="A1015" s="365" t="s">
        <v>5774</v>
      </c>
      <c r="B1015" s="9">
        <v>3028</v>
      </c>
      <c r="C1015" s="366"/>
      <c r="D1015" s="365" t="s">
        <v>5746</v>
      </c>
    </row>
    <row r="1016" spans="1:4">
      <c r="A1016" s="365" t="s">
        <v>5775</v>
      </c>
      <c r="B1016" s="9">
        <v>4709</v>
      </c>
      <c r="C1016" s="366"/>
      <c r="D1016" s="365" t="s">
        <v>5746</v>
      </c>
    </row>
    <row r="1017" spans="1:4">
      <c r="A1017" s="365" t="s">
        <v>5776</v>
      </c>
      <c r="B1017" s="9">
        <v>2970</v>
      </c>
      <c r="C1017" s="366"/>
      <c r="D1017" s="365" t="s">
        <v>5746</v>
      </c>
    </row>
    <row r="1018" spans="1:4">
      <c r="A1018" s="365" t="s">
        <v>5778</v>
      </c>
      <c r="B1018" s="9">
        <v>1496</v>
      </c>
      <c r="C1018" s="366"/>
      <c r="D1018" s="365" t="s">
        <v>5746</v>
      </c>
    </row>
    <row r="1019" spans="1:4">
      <c r="A1019" s="365" t="s">
        <v>5779</v>
      </c>
      <c r="B1019" s="9">
        <v>2870</v>
      </c>
      <c r="C1019" s="366"/>
      <c r="D1019" s="365" t="s">
        <v>5746</v>
      </c>
    </row>
    <row r="1020" spans="1:4">
      <c r="A1020" s="365" t="s">
        <v>5780</v>
      </c>
      <c r="B1020" s="9">
        <v>4917</v>
      </c>
      <c r="C1020" s="366"/>
      <c r="D1020" s="365" t="s">
        <v>5746</v>
      </c>
    </row>
    <row r="1021" spans="1:4">
      <c r="A1021" s="365" t="s">
        <v>5781</v>
      </c>
      <c r="B1021" s="9">
        <v>2998</v>
      </c>
      <c r="C1021" s="366"/>
      <c r="D1021" s="365" t="s">
        <v>5746</v>
      </c>
    </row>
    <row r="1022" spans="1:4">
      <c r="A1022" s="365" t="s">
        <v>5782</v>
      </c>
      <c r="B1022" s="9">
        <v>3294</v>
      </c>
      <c r="C1022" s="366"/>
      <c r="D1022" s="365" t="s">
        <v>5746</v>
      </c>
    </row>
    <row r="1023" spans="1:4">
      <c r="A1023" s="365" t="s">
        <v>5783</v>
      </c>
      <c r="B1023" s="9">
        <v>2783</v>
      </c>
      <c r="C1023" s="366"/>
      <c r="D1023" s="365" t="s">
        <v>5746</v>
      </c>
    </row>
    <row r="1024" spans="1:4">
      <c r="A1024" s="365" t="s">
        <v>5784</v>
      </c>
      <c r="B1024" s="9">
        <v>4457</v>
      </c>
      <c r="C1024" s="366"/>
      <c r="D1024" s="365" t="s">
        <v>5746</v>
      </c>
    </row>
    <row r="1025" spans="1:4">
      <c r="A1025" s="365" t="s">
        <v>5785</v>
      </c>
      <c r="B1025" s="9">
        <v>1789</v>
      </c>
      <c r="C1025" s="366"/>
      <c r="D1025" s="365" t="s">
        <v>5746</v>
      </c>
    </row>
    <row r="1026" spans="1:4">
      <c r="A1026" s="365" t="s">
        <v>5788</v>
      </c>
      <c r="B1026" s="9">
        <v>3535</v>
      </c>
      <c r="C1026" s="366"/>
      <c r="D1026" s="365" t="s">
        <v>5746</v>
      </c>
    </row>
    <row r="1027" spans="1:4">
      <c r="A1027" s="365" t="s">
        <v>5789</v>
      </c>
      <c r="B1027" s="9">
        <v>4785</v>
      </c>
      <c r="C1027" s="366"/>
      <c r="D1027" s="365" t="s">
        <v>5746</v>
      </c>
    </row>
    <row r="1028" spans="1:4">
      <c r="A1028" s="365" t="s">
        <v>5790</v>
      </c>
      <c r="B1028" s="9">
        <v>3009</v>
      </c>
      <c r="C1028" s="366"/>
      <c r="D1028" s="365" t="s">
        <v>5746</v>
      </c>
    </row>
    <row r="1029" spans="1:4">
      <c r="A1029" s="365" t="s">
        <v>5791</v>
      </c>
      <c r="B1029" s="9">
        <v>1505</v>
      </c>
      <c r="C1029" s="366"/>
      <c r="D1029" s="365" t="s">
        <v>5746</v>
      </c>
    </row>
    <row r="1030" spans="1:4">
      <c r="A1030" s="365" t="s">
        <v>5840</v>
      </c>
      <c r="B1030" s="4">
        <v>3583</v>
      </c>
      <c r="C1030" s="366"/>
      <c r="D1030" s="365" t="s">
        <v>5746</v>
      </c>
    </row>
    <row r="1031" spans="1:4">
      <c r="A1031" s="365" t="s">
        <v>5855</v>
      </c>
      <c r="B1031" s="4">
        <v>7640</v>
      </c>
      <c r="C1031" s="366"/>
      <c r="D1031" s="365" t="s">
        <v>5746</v>
      </c>
    </row>
    <row r="1032" spans="1:4">
      <c r="A1032" s="365" t="s">
        <v>5863</v>
      </c>
      <c r="B1032" s="4">
        <v>1736</v>
      </c>
      <c r="C1032" s="366"/>
      <c r="D1032" s="365" t="s">
        <v>5746</v>
      </c>
    </row>
    <row r="1033" spans="1:4">
      <c r="A1033" s="365" t="s">
        <v>5867</v>
      </c>
      <c r="B1033" s="4">
        <v>2034</v>
      </c>
      <c r="C1033" s="366"/>
      <c r="D1033" s="365" t="s">
        <v>5746</v>
      </c>
    </row>
    <row r="1034" spans="1:4">
      <c r="A1034" s="365" t="s">
        <v>5868</v>
      </c>
      <c r="B1034" s="4">
        <v>3936</v>
      </c>
      <c r="C1034" s="366"/>
      <c r="D1034" s="365" t="s">
        <v>5746</v>
      </c>
    </row>
    <row r="1035" spans="1:4">
      <c r="A1035" s="365" t="s">
        <v>5870</v>
      </c>
      <c r="B1035" s="4">
        <v>5221</v>
      </c>
      <c r="C1035" s="366"/>
      <c r="D1035" s="365" t="s">
        <v>5746</v>
      </c>
    </row>
    <row r="1037" spans="1:4">
      <c r="A1037" s="365" t="s">
        <v>5743</v>
      </c>
      <c r="B1037" s="363">
        <f>B1014</f>
        <v>4723</v>
      </c>
      <c r="D1037" s="387">
        <f>B1037/B1013</f>
        <v>6.1323327014464149E-2</v>
      </c>
    </row>
    <row r="1038" spans="1:4">
      <c r="A1038" s="365" t="s">
        <v>5746</v>
      </c>
      <c r="B1038" s="367">
        <f>SUM(B1015:B1035)</f>
        <v>72295</v>
      </c>
      <c r="D1038" s="387">
        <f>B1038/B1013</f>
        <v>0.93867667298553581</v>
      </c>
    </row>
    <row r="1041" spans="1:4">
      <c r="A1041" s="391" t="s">
        <v>6337</v>
      </c>
      <c r="B1041" s="401">
        <f>SUM(B1042:B1072)</f>
        <v>77348</v>
      </c>
      <c r="C1041" s="377"/>
      <c r="D1041" s="377"/>
    </row>
    <row r="1042" spans="1:4">
      <c r="A1042" s="376" t="s">
        <v>806</v>
      </c>
      <c r="B1042" s="3">
        <v>2214</v>
      </c>
      <c r="C1042" s="377"/>
      <c r="D1042" s="376" t="s">
        <v>6332</v>
      </c>
    </row>
    <row r="1043" spans="1:4">
      <c r="A1043" s="376" t="s">
        <v>6488</v>
      </c>
      <c r="B1043" s="3">
        <v>2026</v>
      </c>
      <c r="C1043" s="377"/>
      <c r="D1043" s="376" t="s">
        <v>6332</v>
      </c>
    </row>
    <row r="1044" spans="1:4">
      <c r="A1044" s="376" t="s">
        <v>6499</v>
      </c>
      <c r="B1044" s="4">
        <v>2</v>
      </c>
      <c r="C1044" s="377"/>
      <c r="D1044" s="377" t="s">
        <v>6332</v>
      </c>
    </row>
    <row r="1045" spans="1:4">
      <c r="A1045" s="376" t="s">
        <v>6502</v>
      </c>
      <c r="B1045" s="3">
        <v>2149</v>
      </c>
      <c r="C1045" s="377"/>
      <c r="D1045" s="376" t="s">
        <v>6332</v>
      </c>
    </row>
    <row r="1046" spans="1:4">
      <c r="A1046" s="376" t="s">
        <v>6506</v>
      </c>
      <c r="B1046" s="3">
        <v>2686</v>
      </c>
      <c r="C1046" s="377"/>
      <c r="D1046" s="376" t="s">
        <v>6332</v>
      </c>
    </row>
    <row r="1047" spans="1:4">
      <c r="A1047" s="376" t="s">
        <v>1312</v>
      </c>
      <c r="B1047" s="3">
        <v>2483</v>
      </c>
      <c r="C1047" s="377"/>
      <c r="D1047" s="376" t="s">
        <v>6332</v>
      </c>
    </row>
    <row r="1048" spans="1:4">
      <c r="A1048" s="376" t="s">
        <v>6482</v>
      </c>
      <c r="B1048" s="3">
        <v>1818</v>
      </c>
      <c r="C1048" s="377"/>
      <c r="D1048" s="376" t="s">
        <v>6337</v>
      </c>
    </row>
    <row r="1049" spans="1:4">
      <c r="A1049" s="376" t="s">
        <v>6483</v>
      </c>
      <c r="B1049" s="3">
        <v>2228</v>
      </c>
      <c r="C1049" s="377"/>
      <c r="D1049" s="376" t="s">
        <v>6337</v>
      </c>
    </row>
    <row r="1050" spans="1:4">
      <c r="A1050" s="376" t="s">
        <v>6484</v>
      </c>
      <c r="B1050" s="3">
        <v>2085</v>
      </c>
      <c r="C1050" s="377"/>
      <c r="D1050" s="376" t="s">
        <v>6337</v>
      </c>
    </row>
    <row r="1051" spans="1:4">
      <c r="A1051" s="376" t="s">
        <v>6485</v>
      </c>
      <c r="B1051" s="3">
        <v>2166</v>
      </c>
      <c r="C1051" s="377"/>
      <c r="D1051" s="376" t="s">
        <v>6337</v>
      </c>
    </row>
    <row r="1052" spans="1:4">
      <c r="A1052" s="376" t="s">
        <v>6486</v>
      </c>
      <c r="B1052" s="3">
        <v>2108</v>
      </c>
      <c r="C1052" s="377"/>
      <c r="D1052" s="376" t="s">
        <v>6337</v>
      </c>
    </row>
    <row r="1053" spans="1:4">
      <c r="A1053" s="376" t="s">
        <v>6489</v>
      </c>
      <c r="B1053" s="3">
        <v>2169</v>
      </c>
      <c r="C1053" s="377"/>
      <c r="D1053" s="376" t="s">
        <v>6337</v>
      </c>
    </row>
    <row r="1054" spans="1:4">
      <c r="A1054" s="376" t="s">
        <v>6490</v>
      </c>
      <c r="B1054" s="4">
        <v>5757</v>
      </c>
      <c r="C1054" s="377"/>
      <c r="D1054" s="376" t="s">
        <v>6337</v>
      </c>
    </row>
    <row r="1055" spans="1:4">
      <c r="A1055" s="376" t="s">
        <v>6491</v>
      </c>
      <c r="B1055" s="4">
        <v>1945</v>
      </c>
      <c r="C1055" s="377"/>
      <c r="D1055" s="376" t="s">
        <v>6337</v>
      </c>
    </row>
    <row r="1056" spans="1:4">
      <c r="A1056" s="376" t="s">
        <v>6492</v>
      </c>
      <c r="B1056" s="4">
        <v>1986</v>
      </c>
      <c r="C1056" s="377"/>
      <c r="D1056" s="376" t="s">
        <v>6337</v>
      </c>
    </row>
    <row r="1057" spans="1:4">
      <c r="A1057" s="376" t="s">
        <v>760</v>
      </c>
      <c r="B1057" s="4">
        <v>2039</v>
      </c>
      <c r="C1057" s="377"/>
      <c r="D1057" s="376" t="s">
        <v>6337</v>
      </c>
    </row>
    <row r="1058" spans="1:4">
      <c r="A1058" s="376" t="s">
        <v>6493</v>
      </c>
      <c r="B1058" s="4">
        <v>2175</v>
      </c>
      <c r="C1058" s="377"/>
      <c r="D1058" s="376" t="s">
        <v>6337</v>
      </c>
    </row>
    <row r="1059" spans="1:4">
      <c r="A1059" s="376" t="s">
        <v>6494</v>
      </c>
      <c r="B1059" s="4">
        <v>2261</v>
      </c>
      <c r="C1059" s="377"/>
      <c r="D1059" s="376" t="s">
        <v>6337</v>
      </c>
    </row>
    <row r="1060" spans="1:4">
      <c r="A1060" s="376" t="s">
        <v>6495</v>
      </c>
      <c r="B1060" s="4">
        <v>3712</v>
      </c>
      <c r="C1060" s="377"/>
      <c r="D1060" s="376" t="s">
        <v>6337</v>
      </c>
    </row>
    <row r="1061" spans="1:4">
      <c r="A1061" s="376" t="s">
        <v>6496</v>
      </c>
      <c r="B1061" s="4">
        <v>2065</v>
      </c>
      <c r="C1061" s="377"/>
      <c r="D1061" s="376" t="s">
        <v>6337</v>
      </c>
    </row>
    <row r="1062" spans="1:4">
      <c r="A1062" s="376" t="s">
        <v>6497</v>
      </c>
      <c r="B1062" s="4">
        <v>4470</v>
      </c>
      <c r="C1062" s="377"/>
      <c r="D1062" s="376" t="s">
        <v>6337</v>
      </c>
    </row>
    <row r="1063" spans="1:4">
      <c r="A1063" s="376" t="s">
        <v>2662</v>
      </c>
      <c r="B1063" s="4">
        <v>2182</v>
      </c>
      <c r="C1063" s="377"/>
      <c r="D1063" s="376" t="s">
        <v>6337</v>
      </c>
    </row>
    <row r="1064" spans="1:4">
      <c r="A1064" s="376" t="s">
        <v>6499</v>
      </c>
      <c r="B1064" s="4">
        <v>4086</v>
      </c>
      <c r="C1064" s="377"/>
      <c r="D1064" s="376" t="s">
        <v>6337</v>
      </c>
    </row>
    <row r="1065" spans="1:4">
      <c r="A1065" s="376" t="s">
        <v>6501</v>
      </c>
      <c r="B1065" s="4">
        <v>2081</v>
      </c>
      <c r="C1065" s="377"/>
      <c r="D1065" s="376" t="s">
        <v>6337</v>
      </c>
    </row>
    <row r="1066" spans="1:4">
      <c r="A1066" s="376" t="s">
        <v>6504</v>
      </c>
      <c r="B1066" s="4">
        <v>4044</v>
      </c>
      <c r="C1066" s="377"/>
      <c r="D1066" s="376" t="s">
        <v>6337</v>
      </c>
    </row>
    <row r="1067" spans="1:4">
      <c r="A1067" s="376" t="s">
        <v>6505</v>
      </c>
      <c r="B1067" s="4">
        <v>2308</v>
      </c>
      <c r="C1067" s="377"/>
      <c r="D1067" s="376" t="s">
        <v>6337</v>
      </c>
    </row>
    <row r="1068" spans="1:4">
      <c r="A1068" s="376" t="s">
        <v>6053</v>
      </c>
      <c r="B1068" s="4">
        <v>1837</v>
      </c>
      <c r="C1068" s="377"/>
      <c r="D1068" s="376" t="s">
        <v>6337</v>
      </c>
    </row>
    <row r="1069" spans="1:4">
      <c r="A1069" s="376" t="s">
        <v>6507</v>
      </c>
      <c r="B1069" s="4">
        <v>1893</v>
      </c>
      <c r="C1069" s="377"/>
      <c r="D1069" s="376" t="s">
        <v>6337</v>
      </c>
    </row>
    <row r="1070" spans="1:4">
      <c r="A1070" s="376" t="s">
        <v>6508</v>
      </c>
      <c r="B1070" s="4">
        <v>2226</v>
      </c>
      <c r="C1070" s="377"/>
      <c r="D1070" s="376" t="s">
        <v>6337</v>
      </c>
    </row>
    <row r="1071" spans="1:4">
      <c r="A1071" s="376" t="s">
        <v>466</v>
      </c>
      <c r="B1071" s="4">
        <v>4240</v>
      </c>
      <c r="C1071" s="377"/>
      <c r="D1071" s="376" t="s">
        <v>6337</v>
      </c>
    </row>
    <row r="1072" spans="1:4">
      <c r="A1072" s="376" t="s">
        <v>6509</v>
      </c>
      <c r="B1072" s="4">
        <v>1907</v>
      </c>
      <c r="C1072" s="377"/>
      <c r="D1072" s="376" t="s">
        <v>6337</v>
      </c>
    </row>
    <row r="1074" spans="1:4">
      <c r="A1074" s="376" t="s">
        <v>6332</v>
      </c>
      <c r="B1074" s="379">
        <f>SUM(B1042:B1047)</f>
        <v>11560</v>
      </c>
      <c r="C1074" s="377"/>
      <c r="D1074" s="402">
        <f>B1074/B1041</f>
        <v>0.14945441381806898</v>
      </c>
    </row>
    <row r="1075" spans="1:4">
      <c r="A1075" s="376" t="s">
        <v>6337</v>
      </c>
      <c r="B1075" s="378">
        <f>SUM(B1048:B1072)</f>
        <v>65788</v>
      </c>
      <c r="C1075" s="377"/>
      <c r="D1075" s="402">
        <f>B1075/B1041</f>
        <v>0.85054558618193099</v>
      </c>
    </row>
    <row r="1076" spans="1:4">
      <c r="C1076" s="377"/>
      <c r="D1076" s="377"/>
    </row>
    <row r="1077" spans="1:4">
      <c r="C1077" s="377"/>
      <c r="D1077" s="377"/>
    </row>
    <row r="1078" spans="1:4">
      <c r="A1078" s="395" t="s">
        <v>6515</v>
      </c>
      <c r="B1078" s="405">
        <f>SUM(B1079:B1109)</f>
        <v>73959</v>
      </c>
      <c r="C1078" s="381"/>
      <c r="D1078" s="381"/>
    </row>
    <row r="1079" spans="1:4">
      <c r="A1079" s="380" t="s">
        <v>6577</v>
      </c>
      <c r="B1079" s="3">
        <v>1868</v>
      </c>
      <c r="C1079" s="381"/>
      <c r="D1079" s="380" t="s">
        <v>6512</v>
      </c>
    </row>
    <row r="1080" spans="1:4">
      <c r="A1080" s="380" t="s">
        <v>6579</v>
      </c>
      <c r="B1080" s="3">
        <v>1684</v>
      </c>
      <c r="C1080" s="381"/>
      <c r="D1080" s="380" t="s">
        <v>6512</v>
      </c>
    </row>
    <row r="1081" spans="1:4">
      <c r="A1081" s="380" t="s">
        <v>6581</v>
      </c>
      <c r="B1081" s="3">
        <v>2097</v>
      </c>
      <c r="C1081" s="381"/>
      <c r="D1081" s="380" t="s">
        <v>6512</v>
      </c>
    </row>
    <row r="1082" spans="1:4">
      <c r="A1082" s="380" t="s">
        <v>1258</v>
      </c>
      <c r="B1082" s="3">
        <v>3125</v>
      </c>
      <c r="C1082" s="381"/>
      <c r="D1082" s="380" t="s">
        <v>6515</v>
      </c>
    </row>
    <row r="1083" spans="1:4">
      <c r="A1083" s="380" t="s">
        <v>6519</v>
      </c>
      <c r="B1083" s="3">
        <v>3029</v>
      </c>
      <c r="C1083" s="381"/>
      <c r="D1083" s="380" t="s">
        <v>6515</v>
      </c>
    </row>
    <row r="1084" spans="1:4">
      <c r="A1084" s="380" t="s">
        <v>6520</v>
      </c>
      <c r="B1084" s="3">
        <v>1739</v>
      </c>
      <c r="C1084" s="381"/>
      <c r="D1084" s="380" t="s">
        <v>6515</v>
      </c>
    </row>
    <row r="1085" spans="1:4">
      <c r="A1085" s="380" t="s">
        <v>6521</v>
      </c>
      <c r="B1085" s="3">
        <v>1634</v>
      </c>
      <c r="C1085" s="381"/>
      <c r="D1085" s="380" t="s">
        <v>6515</v>
      </c>
    </row>
    <row r="1086" spans="1:4">
      <c r="A1086" s="380" t="s">
        <v>6522</v>
      </c>
      <c r="B1086" s="3">
        <v>3230</v>
      </c>
      <c r="C1086" s="381"/>
      <c r="D1086" s="380" t="s">
        <v>6515</v>
      </c>
    </row>
    <row r="1087" spans="1:4">
      <c r="A1087" s="380" t="s">
        <v>6523</v>
      </c>
      <c r="B1087" s="3">
        <v>1426</v>
      </c>
      <c r="C1087" s="381"/>
      <c r="D1087" s="380" t="s">
        <v>6515</v>
      </c>
    </row>
    <row r="1088" spans="1:4">
      <c r="A1088" s="380" t="s">
        <v>6524</v>
      </c>
      <c r="B1088" s="3">
        <v>1657</v>
      </c>
      <c r="C1088" s="381"/>
      <c r="D1088" s="380" t="s">
        <v>6515</v>
      </c>
    </row>
    <row r="1089" spans="1:4">
      <c r="A1089" s="380" t="s">
        <v>6525</v>
      </c>
      <c r="B1089" s="3">
        <v>2844</v>
      </c>
      <c r="C1089" s="381"/>
      <c r="D1089" s="380" t="s">
        <v>6515</v>
      </c>
    </row>
    <row r="1090" spans="1:4">
      <c r="A1090" s="380" t="s">
        <v>6526</v>
      </c>
      <c r="B1090" s="3">
        <v>2983</v>
      </c>
      <c r="C1090" s="381"/>
      <c r="D1090" s="380" t="s">
        <v>6515</v>
      </c>
    </row>
    <row r="1091" spans="1:4">
      <c r="A1091" s="380" t="s">
        <v>6527</v>
      </c>
      <c r="B1091" s="3">
        <v>3273</v>
      </c>
      <c r="C1091" s="381"/>
      <c r="D1091" s="380" t="s">
        <v>6515</v>
      </c>
    </row>
    <row r="1092" spans="1:4">
      <c r="A1092" s="380" t="s">
        <v>6528</v>
      </c>
      <c r="B1092" s="3">
        <v>3428</v>
      </c>
      <c r="C1092" s="381"/>
      <c r="D1092" s="380" t="s">
        <v>6515</v>
      </c>
    </row>
    <row r="1093" spans="1:4">
      <c r="A1093" s="380" t="s">
        <v>6529</v>
      </c>
      <c r="B1093" s="3">
        <v>3503</v>
      </c>
      <c r="C1093" s="381"/>
      <c r="D1093" s="380" t="s">
        <v>6515</v>
      </c>
    </row>
    <row r="1094" spans="1:4">
      <c r="A1094" s="380" t="s">
        <v>6530</v>
      </c>
      <c r="B1094" s="3">
        <v>2910</v>
      </c>
      <c r="C1094" s="381"/>
      <c r="D1094" s="380" t="s">
        <v>6515</v>
      </c>
    </row>
    <row r="1095" spans="1:4">
      <c r="A1095" s="380" t="s">
        <v>1663</v>
      </c>
      <c r="B1095" s="3">
        <v>1546</v>
      </c>
      <c r="C1095" s="381"/>
      <c r="D1095" s="380" t="s">
        <v>6515</v>
      </c>
    </row>
    <row r="1096" spans="1:4">
      <c r="A1096" s="380" t="s">
        <v>6531</v>
      </c>
      <c r="B1096" s="3">
        <v>1406</v>
      </c>
      <c r="C1096" s="381"/>
      <c r="D1096" s="380" t="s">
        <v>6515</v>
      </c>
    </row>
    <row r="1097" spans="1:4">
      <c r="A1097" s="380" t="s">
        <v>6532</v>
      </c>
      <c r="B1097" s="4">
        <v>1429</v>
      </c>
      <c r="C1097" s="381"/>
      <c r="D1097" s="380" t="s">
        <v>6515</v>
      </c>
    </row>
    <row r="1098" spans="1:4">
      <c r="A1098" s="380" t="s">
        <v>6533</v>
      </c>
      <c r="B1098" s="4">
        <v>3001</v>
      </c>
      <c r="C1098" s="381"/>
      <c r="D1098" s="380" t="s">
        <v>6515</v>
      </c>
    </row>
    <row r="1099" spans="1:4">
      <c r="A1099" s="380" t="s">
        <v>6534</v>
      </c>
      <c r="B1099" s="4">
        <v>1713</v>
      </c>
      <c r="C1099" s="381"/>
      <c r="D1099" s="380" t="s">
        <v>6515</v>
      </c>
    </row>
    <row r="1100" spans="1:4">
      <c r="A1100" s="380" t="s">
        <v>6535</v>
      </c>
      <c r="B1100" s="4">
        <v>3234</v>
      </c>
      <c r="C1100" s="381"/>
      <c r="D1100" s="380" t="s">
        <v>6515</v>
      </c>
    </row>
    <row r="1101" spans="1:4">
      <c r="A1101" s="380" t="s">
        <v>6536</v>
      </c>
      <c r="B1101" s="4">
        <v>1442</v>
      </c>
      <c r="C1101" s="381"/>
      <c r="D1101" s="380" t="s">
        <v>6515</v>
      </c>
    </row>
    <row r="1102" spans="1:4">
      <c r="A1102" s="380" t="s">
        <v>6537</v>
      </c>
      <c r="B1102" s="4">
        <v>1785</v>
      </c>
      <c r="C1102" s="381"/>
      <c r="D1102" s="380" t="s">
        <v>6515</v>
      </c>
    </row>
    <row r="1103" spans="1:4">
      <c r="A1103" s="380" t="s">
        <v>6539</v>
      </c>
      <c r="B1103" s="4">
        <v>1756</v>
      </c>
      <c r="C1103" s="381"/>
      <c r="D1103" s="380" t="s">
        <v>6515</v>
      </c>
    </row>
    <row r="1104" spans="1:4">
      <c r="A1104" s="380" t="s">
        <v>6540</v>
      </c>
      <c r="B1104" s="4">
        <v>3130</v>
      </c>
      <c r="C1104" s="381"/>
      <c r="D1104" s="380" t="s">
        <v>6515</v>
      </c>
    </row>
    <row r="1105" spans="1:7">
      <c r="A1105" s="380" t="s">
        <v>6541</v>
      </c>
      <c r="B1105" s="4">
        <v>3312</v>
      </c>
      <c r="C1105" s="381"/>
      <c r="D1105" s="380" t="s">
        <v>6515</v>
      </c>
    </row>
    <row r="1106" spans="1:7">
      <c r="A1106" s="380" t="s">
        <v>6542</v>
      </c>
      <c r="B1106" s="4">
        <v>3219</v>
      </c>
      <c r="C1106" s="381"/>
      <c r="D1106" s="380" t="s">
        <v>6515</v>
      </c>
    </row>
    <row r="1107" spans="1:7">
      <c r="A1107" s="380" t="s">
        <v>6543</v>
      </c>
      <c r="B1107" s="4">
        <v>3317</v>
      </c>
      <c r="C1107" s="381"/>
      <c r="D1107" s="380" t="s">
        <v>6515</v>
      </c>
    </row>
    <row r="1108" spans="1:7">
      <c r="A1108" s="380" t="s">
        <v>2213</v>
      </c>
      <c r="B1108" s="3">
        <v>1582</v>
      </c>
      <c r="C1108" s="381"/>
      <c r="D1108" s="380" t="s">
        <v>6515</v>
      </c>
    </row>
    <row r="1109" spans="1:7">
      <c r="A1109" s="380" t="s">
        <v>6597</v>
      </c>
      <c r="B1109" s="4">
        <v>1657</v>
      </c>
      <c r="C1109" s="381"/>
      <c r="D1109" s="380" t="s">
        <v>6515</v>
      </c>
      <c r="E1109" s="1"/>
      <c r="G1109" s="1"/>
    </row>
    <row r="1110" spans="1:7">
      <c r="E1110" s="1"/>
      <c r="G1110" s="1"/>
    </row>
    <row r="1111" spans="1:7">
      <c r="A1111" s="380" t="s">
        <v>6512</v>
      </c>
      <c r="B1111" s="363">
        <f>SUM(B1079:B1081)</f>
        <v>5649</v>
      </c>
      <c r="D1111" s="387">
        <f>B1111/B1078</f>
        <v>7.6380156573236518E-2</v>
      </c>
      <c r="E1111" s="1"/>
      <c r="G1111" s="1"/>
    </row>
    <row r="1112" spans="1:7">
      <c r="A1112" s="380" t="s">
        <v>6515</v>
      </c>
      <c r="B1112" s="382">
        <f>SUM(B1082:B1109)</f>
        <v>68310</v>
      </c>
      <c r="D1112" s="387">
        <f>B1112/B1078</f>
        <v>0.92361984342676351</v>
      </c>
      <c r="E1112" s="1"/>
      <c r="G1112" s="1"/>
    </row>
    <row r="1113" spans="1:7">
      <c r="A1113" s="380"/>
      <c r="B1113" s="382"/>
      <c r="C1113" s="381"/>
      <c r="D1113" s="381"/>
      <c r="E1113" s="1"/>
      <c r="G1113" s="1"/>
    </row>
    <row r="1114" spans="1:7">
      <c r="A1114" s="380"/>
      <c r="B1114" s="382"/>
      <c r="C1114" s="381"/>
      <c r="D1114" s="381"/>
      <c r="E1114" s="1"/>
      <c r="G1114" s="1"/>
    </row>
    <row r="1115" spans="1:7">
      <c r="A1115" s="385" t="s">
        <v>5670</v>
      </c>
      <c r="B1115" s="388">
        <f>SUM(B1116:B1128)</f>
        <v>77673</v>
      </c>
      <c r="E1115" s="1"/>
      <c r="G1115" s="1"/>
    </row>
    <row r="1116" spans="1:7">
      <c r="A1116" s="8" t="s">
        <v>5695</v>
      </c>
      <c r="B1116" s="3">
        <v>3681</v>
      </c>
      <c r="D1116" s="8" t="s">
        <v>5668</v>
      </c>
      <c r="E1116" s="1"/>
      <c r="G1116" s="1"/>
    </row>
    <row r="1117" spans="1:7">
      <c r="A1117" s="8" t="s">
        <v>5696</v>
      </c>
      <c r="B1117" s="3">
        <v>3974</v>
      </c>
      <c r="D1117" s="8" t="s">
        <v>5668</v>
      </c>
      <c r="E1117" s="1"/>
      <c r="G1117" s="1"/>
    </row>
    <row r="1118" spans="1:7">
      <c r="A1118" s="8" t="s">
        <v>5721</v>
      </c>
      <c r="B1118" s="3">
        <v>7440</v>
      </c>
      <c r="D1118" s="8" t="s">
        <v>5668</v>
      </c>
      <c r="E1118" s="1"/>
      <c r="G1118" s="1"/>
    </row>
    <row r="1119" spans="1:7">
      <c r="A1119" s="8" t="s">
        <v>5701</v>
      </c>
      <c r="B1119" s="4">
        <v>3332</v>
      </c>
      <c r="D1119" s="8" t="s">
        <v>5670</v>
      </c>
      <c r="E1119" s="1"/>
      <c r="G1119" s="1"/>
    </row>
    <row r="1120" spans="1:7">
      <c r="A1120" s="8" t="s">
        <v>5702</v>
      </c>
      <c r="B1120" s="4">
        <v>5731</v>
      </c>
      <c r="D1120" s="8" t="s">
        <v>5670</v>
      </c>
    </row>
    <row r="1121" spans="1:7">
      <c r="A1121" s="8" t="s">
        <v>5703</v>
      </c>
      <c r="B1121" s="4">
        <v>3575</v>
      </c>
      <c r="D1121" s="8" t="s">
        <v>5670</v>
      </c>
      <c r="E1121" s="1"/>
      <c r="G1121" s="1"/>
    </row>
    <row r="1122" spans="1:7">
      <c r="A1122" s="8" t="s">
        <v>5704</v>
      </c>
      <c r="B1122" s="4">
        <v>6528</v>
      </c>
      <c r="D1122" s="8" t="s">
        <v>5670</v>
      </c>
      <c r="E1122" s="1"/>
      <c r="G1122" s="1"/>
    </row>
    <row r="1123" spans="1:7">
      <c r="A1123" s="8" t="s">
        <v>5705</v>
      </c>
      <c r="B1123" s="4">
        <v>7402</v>
      </c>
      <c r="D1123" s="8" t="s">
        <v>5670</v>
      </c>
      <c r="E1123" s="1"/>
      <c r="G1123" s="1"/>
    </row>
    <row r="1124" spans="1:7">
      <c r="A1124" s="8" t="s">
        <v>5706</v>
      </c>
      <c r="B1124" s="4">
        <v>3292</v>
      </c>
      <c r="D1124" s="8" t="s">
        <v>5670</v>
      </c>
    </row>
    <row r="1125" spans="1:7">
      <c r="A1125" s="8" t="s">
        <v>5708</v>
      </c>
      <c r="B1125" s="4">
        <v>3426</v>
      </c>
      <c r="D1125" s="8" t="s">
        <v>5670</v>
      </c>
    </row>
    <row r="1126" spans="1:7">
      <c r="A1126" s="8" t="s">
        <v>5711</v>
      </c>
      <c r="B1126" s="4">
        <v>10881</v>
      </c>
      <c r="D1126" s="8" t="s">
        <v>5670</v>
      </c>
      <c r="E1126" s="1"/>
      <c r="G1126" s="1"/>
    </row>
    <row r="1127" spans="1:7">
      <c r="A1127" s="8" t="s">
        <v>5712</v>
      </c>
      <c r="B1127" s="4">
        <v>9303</v>
      </c>
      <c r="D1127" s="8" t="s">
        <v>5670</v>
      </c>
      <c r="E1127" s="1"/>
      <c r="G1127" s="1"/>
    </row>
    <row r="1128" spans="1:7">
      <c r="A1128" s="8" t="s">
        <v>5713</v>
      </c>
      <c r="B1128" s="4">
        <v>9108</v>
      </c>
      <c r="D1128" s="8" t="s">
        <v>5670</v>
      </c>
    </row>
    <row r="1130" spans="1:7">
      <c r="A1130" s="8" t="s">
        <v>5668</v>
      </c>
      <c r="B1130" s="362">
        <f>SUM(B1116:B1118)</f>
        <v>15095</v>
      </c>
      <c r="D1130" s="387">
        <f>B1130/B1115</f>
        <v>0.19434037567751986</v>
      </c>
    </row>
    <row r="1131" spans="1:7">
      <c r="A1131" s="8" t="s">
        <v>5670</v>
      </c>
      <c r="B1131" s="362">
        <f>SUM(B1119:B1128)</f>
        <v>62578</v>
      </c>
      <c r="D1131" s="387">
        <f>B1131/B1115</f>
        <v>0.80565962432248017</v>
      </c>
    </row>
    <row r="1132" spans="1:7">
      <c r="A1132" s="8"/>
      <c r="B1132" s="362"/>
      <c r="D1132" s="387"/>
    </row>
    <row r="1134" spans="1:7">
      <c r="A1134" s="392" t="s">
        <v>6162</v>
      </c>
      <c r="B1134" s="388">
        <f>SUM(B1135:B1151)</f>
        <v>72404</v>
      </c>
    </row>
    <row r="1135" spans="1:7">
      <c r="A1135" s="182" t="s">
        <v>6181</v>
      </c>
      <c r="B1135" s="9">
        <v>2095</v>
      </c>
      <c r="C1135" s="180"/>
      <c r="D1135" s="182" t="s">
        <v>6157</v>
      </c>
    </row>
    <row r="1136" spans="1:7">
      <c r="A1136" s="182" t="s">
        <v>6179</v>
      </c>
      <c r="B1136" s="9">
        <v>1839</v>
      </c>
      <c r="C1136" s="180"/>
      <c r="D1136" s="182" t="s">
        <v>6162</v>
      </c>
    </row>
    <row r="1137" spans="1:7">
      <c r="A1137" s="182" t="s">
        <v>6183</v>
      </c>
      <c r="B1137" s="9">
        <v>4548</v>
      </c>
      <c r="C1137" s="180"/>
      <c r="D1137" s="182" t="s">
        <v>6162</v>
      </c>
    </row>
    <row r="1138" spans="1:7">
      <c r="A1138" s="182" t="s">
        <v>6184</v>
      </c>
      <c r="B1138" s="9">
        <v>4368</v>
      </c>
      <c r="C1138" s="180"/>
      <c r="D1138" s="182" t="s">
        <v>6162</v>
      </c>
    </row>
    <row r="1139" spans="1:7">
      <c r="A1139" s="182" t="s">
        <v>6185</v>
      </c>
      <c r="B1139" s="9">
        <v>4411</v>
      </c>
      <c r="C1139" s="180"/>
      <c r="D1139" s="182" t="s">
        <v>6162</v>
      </c>
    </row>
    <row r="1140" spans="1:7">
      <c r="A1140" s="182" t="s">
        <v>6186</v>
      </c>
      <c r="B1140" s="9">
        <v>6276</v>
      </c>
      <c r="C1140" s="180"/>
      <c r="D1140" s="182" t="s">
        <v>6162</v>
      </c>
    </row>
    <row r="1141" spans="1:7">
      <c r="A1141" s="182" t="s">
        <v>6195</v>
      </c>
      <c r="B1141" s="9">
        <v>2127</v>
      </c>
      <c r="C1141" s="180"/>
      <c r="D1141" s="182" t="s">
        <v>6162</v>
      </c>
      <c r="E1141" s="1"/>
      <c r="G1141" s="1"/>
    </row>
    <row r="1142" spans="1:7">
      <c r="A1142" s="182" t="s">
        <v>6196</v>
      </c>
      <c r="B1142" s="9">
        <v>3822</v>
      </c>
      <c r="C1142" s="180"/>
      <c r="D1142" s="182" t="s">
        <v>6162</v>
      </c>
      <c r="E1142" s="1"/>
      <c r="G1142" s="1"/>
    </row>
    <row r="1143" spans="1:7">
      <c r="A1143" s="182" t="s">
        <v>6197</v>
      </c>
      <c r="B1143" s="9">
        <v>2149</v>
      </c>
      <c r="C1143" s="180"/>
      <c r="D1143" s="182" t="s">
        <v>6162</v>
      </c>
      <c r="E1143" s="1"/>
      <c r="G1143" s="1"/>
    </row>
    <row r="1144" spans="1:7" ht="15.75" customHeight="1">
      <c r="A1144" s="182" t="s">
        <v>6198</v>
      </c>
      <c r="B1144" s="9">
        <v>4017</v>
      </c>
      <c r="C1144" s="180"/>
      <c r="D1144" s="182" t="s">
        <v>6162</v>
      </c>
      <c r="E1144" s="1"/>
      <c r="G1144" s="1"/>
    </row>
    <row r="1145" spans="1:7" ht="15.75" customHeight="1">
      <c r="A1145" s="171" t="s">
        <v>6297</v>
      </c>
      <c r="B1145" s="3">
        <v>5848</v>
      </c>
      <c r="C1145" s="181"/>
      <c r="D1145" s="181" t="s">
        <v>6162</v>
      </c>
      <c r="E1145" s="1"/>
      <c r="G1145" s="1"/>
    </row>
    <row r="1146" spans="1:7" ht="15.75" customHeight="1">
      <c r="A1146" s="171" t="s">
        <v>6298</v>
      </c>
      <c r="B1146" s="3">
        <v>5728</v>
      </c>
      <c r="C1146" s="180"/>
      <c r="D1146" s="182" t="s">
        <v>6162</v>
      </c>
      <c r="E1146" s="1"/>
      <c r="G1146" s="1"/>
    </row>
    <row r="1147" spans="1:7" ht="15.75" customHeight="1">
      <c r="A1147" s="171" t="s">
        <v>6299</v>
      </c>
      <c r="B1147" s="3">
        <v>5147</v>
      </c>
      <c r="C1147" s="180"/>
      <c r="D1147" s="182" t="s">
        <v>6162</v>
      </c>
      <c r="E1147" s="1"/>
      <c r="G1147" s="1"/>
    </row>
    <row r="1148" spans="1:7" ht="15.75" customHeight="1">
      <c r="A1148" s="171" t="s">
        <v>6300</v>
      </c>
      <c r="B1148" s="3">
        <v>5026</v>
      </c>
      <c r="C1148" s="180"/>
      <c r="D1148" s="182" t="s">
        <v>6162</v>
      </c>
      <c r="E1148" s="1"/>
      <c r="G1148" s="1"/>
    </row>
    <row r="1149" spans="1:7" ht="15.75" customHeight="1">
      <c r="A1149" s="171" t="s">
        <v>6303</v>
      </c>
      <c r="B1149" s="3">
        <v>4571</v>
      </c>
      <c r="C1149" s="180"/>
      <c r="D1149" s="182" t="s">
        <v>6162</v>
      </c>
      <c r="E1149" s="1"/>
      <c r="G1149" s="1"/>
    </row>
    <row r="1150" spans="1:7" ht="15.75" customHeight="1">
      <c r="A1150" s="171" t="s">
        <v>6305</v>
      </c>
      <c r="B1150" s="3">
        <v>5063</v>
      </c>
      <c r="C1150" s="180"/>
      <c r="D1150" s="182" t="s">
        <v>6162</v>
      </c>
      <c r="E1150" s="1"/>
      <c r="G1150" s="1"/>
    </row>
    <row r="1151" spans="1:7" ht="15.75" customHeight="1">
      <c r="A1151" s="171" t="s">
        <v>6306</v>
      </c>
      <c r="B1151" s="3">
        <v>5369</v>
      </c>
      <c r="C1151" s="180"/>
      <c r="D1151" s="182" t="s">
        <v>6162</v>
      </c>
      <c r="E1151" s="1"/>
      <c r="G1151" s="1"/>
    </row>
    <row r="1152" spans="1:7" ht="15.75" customHeight="1">
      <c r="A1152" s="182"/>
      <c r="B1152" s="9"/>
      <c r="C1152" s="180"/>
      <c r="D1152" s="182"/>
      <c r="E1152" s="1"/>
      <c r="G1152" s="1"/>
    </row>
    <row r="1153" spans="1:7" ht="15.75" customHeight="1">
      <c r="A1153" s="182" t="s">
        <v>6157</v>
      </c>
      <c r="B1153" s="9">
        <f>B1135</f>
        <v>2095</v>
      </c>
      <c r="C1153" s="180"/>
      <c r="D1153" s="394">
        <f>B1153/B1134</f>
        <v>2.8934865477045466E-2</v>
      </c>
      <c r="E1153" s="1"/>
      <c r="G1153" s="1"/>
    </row>
    <row r="1154" spans="1:7" ht="15.75" customHeight="1">
      <c r="A1154" s="182" t="s">
        <v>6162</v>
      </c>
      <c r="B1154" s="9">
        <f>SUM(B1136:B1151)</f>
        <v>70309</v>
      </c>
      <c r="C1154" s="180"/>
      <c r="D1154" s="394">
        <f>B1154/B1134</f>
        <v>0.97106513452295451</v>
      </c>
      <c r="E1154" s="1"/>
      <c r="G1154" s="1"/>
    </row>
    <row r="1155" spans="1:7" ht="15.75" customHeight="1">
      <c r="A1155" s="182"/>
      <c r="B1155" s="9"/>
      <c r="C1155" s="180"/>
      <c r="D1155" s="182"/>
      <c r="E1155" s="1"/>
      <c r="G1155" s="1"/>
    </row>
    <row r="1156" spans="1:7" ht="15.75" customHeight="1">
      <c r="A1156" s="182"/>
      <c r="B1156" s="9"/>
      <c r="C1156" s="180"/>
      <c r="D1156" s="182"/>
      <c r="E1156" s="1"/>
      <c r="G1156" s="1"/>
    </row>
    <row r="1157" spans="1:7" ht="15.75" customHeight="1">
      <c r="A1157" s="391" t="s">
        <v>6338</v>
      </c>
      <c r="B1157" s="401">
        <f>SUM(B1158:B1182)</f>
        <v>71224</v>
      </c>
      <c r="C1157" s="377"/>
      <c r="D1157" s="377"/>
      <c r="E1157" s="1"/>
      <c r="G1157" s="1"/>
    </row>
    <row r="1158" spans="1:7" ht="15.75" customHeight="1">
      <c r="A1158" s="365" t="s">
        <v>5786</v>
      </c>
      <c r="B1158" s="9">
        <v>3694</v>
      </c>
      <c r="C1158" s="366"/>
      <c r="D1158" s="365" t="s">
        <v>5742</v>
      </c>
      <c r="E1158" s="1"/>
      <c r="G1158" s="1"/>
    </row>
    <row r="1159" spans="1:7" ht="15.75" customHeight="1">
      <c r="A1159" s="365" t="s">
        <v>5787</v>
      </c>
      <c r="B1159" s="9">
        <v>2358</v>
      </c>
      <c r="C1159" s="366"/>
      <c r="D1159" s="365" t="s">
        <v>5742</v>
      </c>
      <c r="E1159" s="1"/>
      <c r="G1159" s="1"/>
    </row>
    <row r="1160" spans="1:7" ht="15.75" customHeight="1">
      <c r="A1160" s="376" t="s">
        <v>6343</v>
      </c>
      <c r="B1160" s="4">
        <v>2336</v>
      </c>
      <c r="C1160" s="377"/>
      <c r="D1160" s="376" t="s">
        <v>6338</v>
      </c>
      <c r="E1160" s="1"/>
      <c r="G1160" s="1"/>
    </row>
    <row r="1161" spans="1:7" ht="15.75" customHeight="1">
      <c r="A1161" s="376" t="s">
        <v>422</v>
      </c>
      <c r="B1161" s="4">
        <v>2162</v>
      </c>
      <c r="C1161" s="377"/>
      <c r="D1161" s="376" t="s">
        <v>6338</v>
      </c>
      <c r="E1161" s="1"/>
      <c r="G1161" s="1"/>
    </row>
    <row r="1162" spans="1:7" ht="15.75" customHeight="1">
      <c r="A1162" s="376" t="s">
        <v>6352</v>
      </c>
      <c r="B1162" s="4">
        <v>2081</v>
      </c>
      <c r="C1162" s="377"/>
      <c r="D1162" s="376" t="s">
        <v>6338</v>
      </c>
      <c r="E1162" s="1"/>
      <c r="G1162" s="1"/>
    </row>
    <row r="1163" spans="1:7" ht="15.75" customHeight="1">
      <c r="A1163" s="376" t="s">
        <v>6356</v>
      </c>
      <c r="B1163" s="4">
        <v>5833</v>
      </c>
      <c r="C1163" s="377"/>
      <c r="D1163" s="376" t="s">
        <v>6338</v>
      </c>
      <c r="E1163" s="1"/>
      <c r="G1163" s="1"/>
    </row>
    <row r="1164" spans="1:7">
      <c r="A1164" s="376" t="s">
        <v>6358</v>
      </c>
      <c r="B1164" s="4">
        <v>3290</v>
      </c>
      <c r="C1164" s="377"/>
      <c r="D1164" s="376" t="s">
        <v>6338</v>
      </c>
      <c r="E1164" s="1"/>
      <c r="G1164" s="1"/>
    </row>
    <row r="1165" spans="1:7">
      <c r="A1165" s="376" t="s">
        <v>6359</v>
      </c>
      <c r="B1165" s="4">
        <v>3696</v>
      </c>
      <c r="C1165" s="377"/>
      <c r="D1165" s="376" t="s">
        <v>6338</v>
      </c>
      <c r="E1165" s="1"/>
      <c r="G1165" s="1"/>
    </row>
    <row r="1166" spans="1:7">
      <c r="A1166" s="376" t="s">
        <v>6360</v>
      </c>
      <c r="B1166" s="4">
        <v>3590</v>
      </c>
      <c r="C1166" s="377"/>
      <c r="D1166" s="376" t="s">
        <v>6338</v>
      </c>
      <c r="E1166" s="1"/>
      <c r="G1166" s="1"/>
    </row>
    <row r="1167" spans="1:7">
      <c r="A1167" s="376" t="s">
        <v>6361</v>
      </c>
      <c r="B1167" s="4">
        <v>4044</v>
      </c>
      <c r="C1167" s="377"/>
      <c r="D1167" s="376" t="s">
        <v>6338</v>
      </c>
      <c r="E1167" s="1"/>
      <c r="G1167" s="1"/>
    </row>
    <row r="1168" spans="1:7">
      <c r="A1168" s="376" t="s">
        <v>6404</v>
      </c>
      <c r="B1168" s="4">
        <v>3570</v>
      </c>
      <c r="C1168" s="377"/>
      <c r="D1168" s="376" t="s">
        <v>6338</v>
      </c>
      <c r="E1168" s="1"/>
      <c r="G1168" s="1"/>
    </row>
    <row r="1169" spans="1:7">
      <c r="A1169" s="376" t="s">
        <v>4287</v>
      </c>
      <c r="B1169" s="4">
        <v>5513</v>
      </c>
      <c r="C1169" s="377"/>
      <c r="D1169" s="376" t="s">
        <v>6338</v>
      </c>
      <c r="E1169" s="1"/>
      <c r="G1169" s="1"/>
    </row>
    <row r="1170" spans="1:7">
      <c r="A1170" s="376" t="s">
        <v>6410</v>
      </c>
      <c r="B1170" s="4">
        <v>2040</v>
      </c>
      <c r="C1170" s="377"/>
      <c r="D1170" s="376" t="s">
        <v>6338</v>
      </c>
    </row>
    <row r="1171" spans="1:7">
      <c r="A1171" s="376" t="s">
        <v>6411</v>
      </c>
      <c r="B1171" s="4">
        <v>2208</v>
      </c>
      <c r="C1171" s="377"/>
      <c r="D1171" s="376" t="s">
        <v>6338</v>
      </c>
    </row>
    <row r="1172" spans="1:7">
      <c r="A1172" s="376" t="s">
        <v>6412</v>
      </c>
      <c r="B1172" s="4">
        <v>3744</v>
      </c>
      <c r="C1172" s="377"/>
      <c r="D1172" s="376" t="s">
        <v>6338</v>
      </c>
    </row>
    <row r="1173" spans="1:7">
      <c r="A1173" s="376" t="s">
        <v>6419</v>
      </c>
      <c r="B1173" s="4">
        <v>1901</v>
      </c>
      <c r="C1173" s="377"/>
      <c r="D1173" s="376" t="s">
        <v>6338</v>
      </c>
    </row>
    <row r="1174" spans="1:7">
      <c r="A1174" s="376" t="s">
        <v>6421</v>
      </c>
      <c r="B1174" s="4">
        <v>1993</v>
      </c>
      <c r="C1174" s="377"/>
      <c r="D1174" s="376" t="s">
        <v>6338</v>
      </c>
    </row>
    <row r="1175" spans="1:7">
      <c r="A1175" s="376" t="s">
        <v>6422</v>
      </c>
      <c r="B1175" s="4">
        <v>1843</v>
      </c>
      <c r="C1175" s="377"/>
      <c r="D1175" s="376" t="s">
        <v>6338</v>
      </c>
    </row>
    <row r="1176" spans="1:7">
      <c r="A1176" s="376" t="s">
        <v>6427</v>
      </c>
      <c r="B1176" s="4">
        <v>1929</v>
      </c>
      <c r="C1176" s="377"/>
      <c r="D1176" s="376" t="s">
        <v>6338</v>
      </c>
    </row>
    <row r="1177" spans="1:7">
      <c r="A1177" s="376" t="s">
        <v>6431</v>
      </c>
      <c r="B1177" s="4">
        <v>1903</v>
      </c>
      <c r="C1177" s="377"/>
      <c r="D1177" s="376" t="s">
        <v>6338</v>
      </c>
    </row>
    <row r="1178" spans="1:7">
      <c r="A1178" s="376" t="s">
        <v>6435</v>
      </c>
      <c r="B1178" s="4">
        <v>3916</v>
      </c>
      <c r="C1178" s="377"/>
      <c r="D1178" s="376" t="s">
        <v>6338</v>
      </c>
    </row>
    <row r="1179" spans="1:7">
      <c r="A1179" s="376" t="s">
        <v>3569</v>
      </c>
      <c r="B1179" s="4">
        <v>1957</v>
      </c>
      <c r="C1179" s="377"/>
      <c r="D1179" s="376" t="s">
        <v>6338</v>
      </c>
    </row>
    <row r="1180" spans="1:7">
      <c r="A1180" s="376" t="s">
        <v>6438</v>
      </c>
      <c r="B1180" s="4">
        <v>1664</v>
      </c>
      <c r="C1180" s="377"/>
      <c r="D1180" s="376" t="s">
        <v>6338</v>
      </c>
    </row>
    <row r="1181" spans="1:7">
      <c r="A1181" s="376" t="s">
        <v>6439</v>
      </c>
      <c r="B1181" s="4">
        <v>2029</v>
      </c>
      <c r="C1181" s="377"/>
      <c r="D1181" s="376" t="s">
        <v>6338</v>
      </c>
    </row>
    <row r="1182" spans="1:7">
      <c r="A1182" s="376" t="s">
        <v>6440</v>
      </c>
      <c r="B1182" s="4">
        <v>1930</v>
      </c>
      <c r="C1182" s="377"/>
      <c r="D1182" s="376" t="s">
        <v>6338</v>
      </c>
    </row>
    <row r="1184" spans="1:7">
      <c r="A1184" s="365" t="s">
        <v>5742</v>
      </c>
      <c r="B1184" s="363">
        <f>SUM(B1158:B1159)</f>
        <v>6052</v>
      </c>
      <c r="D1184" s="387">
        <f>B1184/B1157</f>
        <v>8.4971357969223851E-2</v>
      </c>
    </row>
    <row r="1185" spans="1:4">
      <c r="A1185" s="376" t="s">
        <v>6338</v>
      </c>
      <c r="B1185" s="378">
        <f>SUM(B1160:B1182)</f>
        <v>65172</v>
      </c>
      <c r="D1185" s="387">
        <f>B1185/B1157</f>
        <v>0.91502864203077616</v>
      </c>
    </row>
    <row r="1188" spans="1:4">
      <c r="A1188" s="389" t="s">
        <v>5885</v>
      </c>
      <c r="B1188" s="390">
        <f>SUM(B1189:B1199)</f>
        <v>74732</v>
      </c>
    </row>
    <row r="1189" spans="1:4">
      <c r="A1189" s="369" t="s">
        <v>429</v>
      </c>
      <c r="B1189" s="3">
        <v>5259</v>
      </c>
      <c r="C1189" s="370"/>
      <c r="D1189" s="369" t="s">
        <v>5874</v>
      </c>
    </row>
    <row r="1190" spans="1:4">
      <c r="A1190" s="369" t="s">
        <v>2099</v>
      </c>
      <c r="B1190" s="3">
        <v>4521</v>
      </c>
      <c r="C1190" s="370"/>
      <c r="D1190" s="369" t="s">
        <v>5874</v>
      </c>
    </row>
    <row r="1191" spans="1:4">
      <c r="A1191" s="369" t="s">
        <v>5888</v>
      </c>
      <c r="B1191" s="3">
        <v>7262</v>
      </c>
      <c r="C1191" s="370"/>
      <c r="D1191" s="369" t="s">
        <v>5885</v>
      </c>
    </row>
    <row r="1192" spans="1:4">
      <c r="A1192" s="369" t="s">
        <v>5889</v>
      </c>
      <c r="B1192" s="3">
        <v>7713</v>
      </c>
      <c r="C1192" s="370"/>
      <c r="D1192" s="369" t="s">
        <v>5885</v>
      </c>
    </row>
    <row r="1193" spans="1:4">
      <c r="A1193" s="369" t="s">
        <v>3419</v>
      </c>
      <c r="B1193" s="3">
        <v>6726</v>
      </c>
      <c r="C1193" s="370"/>
      <c r="D1193" s="369" t="s">
        <v>5885</v>
      </c>
    </row>
    <row r="1194" spans="1:4">
      <c r="A1194" s="369" t="s">
        <v>5890</v>
      </c>
      <c r="B1194" s="3">
        <v>7477</v>
      </c>
      <c r="C1194" s="370"/>
      <c r="D1194" s="369" t="s">
        <v>5885</v>
      </c>
    </row>
    <row r="1195" spans="1:4">
      <c r="A1195" s="369" t="s">
        <v>5892</v>
      </c>
      <c r="B1195" s="3">
        <v>7124</v>
      </c>
      <c r="C1195" s="370"/>
      <c r="D1195" s="369" t="s">
        <v>5885</v>
      </c>
    </row>
    <row r="1196" spans="1:4">
      <c r="A1196" s="369" t="s">
        <v>5893</v>
      </c>
      <c r="B1196" s="3">
        <v>7419</v>
      </c>
      <c r="C1196" s="370"/>
      <c r="D1196" s="369" t="s">
        <v>5885</v>
      </c>
    </row>
    <row r="1197" spans="1:4">
      <c r="A1197" s="369" t="s">
        <v>5894</v>
      </c>
      <c r="B1197" s="3">
        <v>7328</v>
      </c>
      <c r="C1197" s="370"/>
      <c r="D1197" s="369" t="s">
        <v>5885</v>
      </c>
    </row>
    <row r="1198" spans="1:4">
      <c r="A1198" s="369" t="s">
        <v>3682</v>
      </c>
      <c r="B1198" s="4">
        <v>6956</v>
      </c>
      <c r="C1198" s="370"/>
      <c r="D1198" s="369" t="s">
        <v>5885</v>
      </c>
    </row>
    <row r="1199" spans="1:4">
      <c r="A1199" s="369" t="s">
        <v>5898</v>
      </c>
      <c r="B1199" s="4">
        <v>6947</v>
      </c>
      <c r="C1199" s="370"/>
      <c r="D1199" s="369" t="s">
        <v>5885</v>
      </c>
    </row>
    <row r="1200" spans="1:4">
      <c r="A1200" s="370"/>
      <c r="B1200" s="370"/>
      <c r="C1200" s="370"/>
      <c r="D1200" s="370"/>
    </row>
    <row r="1201" spans="1:4">
      <c r="A1201" s="369" t="s">
        <v>5874</v>
      </c>
      <c r="B1201" s="372">
        <f>SUM(B1189:B1190)</f>
        <v>9780</v>
      </c>
      <c r="C1201" s="370"/>
      <c r="D1201" s="400">
        <f>B1201/B1188</f>
        <v>0.1308676336776749</v>
      </c>
    </row>
    <row r="1202" spans="1:4">
      <c r="A1202" s="369" t="s">
        <v>5885</v>
      </c>
      <c r="B1202" s="371">
        <f>SUM(B1191:B1194)+B1195+B1196+B1197+B1198+B1199</f>
        <v>64952</v>
      </c>
      <c r="C1202" s="370"/>
      <c r="D1202" s="400">
        <f>B1202/B1188</f>
        <v>0.86913236632232516</v>
      </c>
    </row>
    <row r="1203" spans="1:4">
      <c r="C1203" s="370"/>
      <c r="D1203" s="370"/>
    </row>
    <row r="1205" spans="1:4">
      <c r="A1205" s="392" t="s">
        <v>6163</v>
      </c>
      <c r="B1205" s="393">
        <f>SUM(B1206:B1222)</f>
        <v>77182</v>
      </c>
      <c r="C1205" s="180"/>
      <c r="D1205" s="180"/>
    </row>
    <row r="1206" spans="1:4">
      <c r="A1206" s="182" t="s">
        <v>673</v>
      </c>
      <c r="B1206" s="3">
        <v>5344</v>
      </c>
      <c r="C1206" s="180"/>
      <c r="D1206" s="182" t="s">
        <v>6163</v>
      </c>
    </row>
    <row r="1207" spans="1:4">
      <c r="A1207" s="182" t="s">
        <v>6268</v>
      </c>
      <c r="B1207" s="3">
        <v>5128</v>
      </c>
      <c r="C1207" s="180"/>
      <c r="D1207" s="182" t="s">
        <v>6163</v>
      </c>
    </row>
    <row r="1208" spans="1:4">
      <c r="A1208" s="182" t="s">
        <v>6269</v>
      </c>
      <c r="B1208" s="3">
        <v>4887</v>
      </c>
      <c r="C1208" s="180"/>
      <c r="D1208" s="182" t="s">
        <v>6163</v>
      </c>
    </row>
    <row r="1209" spans="1:4">
      <c r="A1209" s="182" t="s">
        <v>6270</v>
      </c>
      <c r="B1209" s="3">
        <v>4250</v>
      </c>
      <c r="C1209" s="180"/>
      <c r="D1209" s="182" t="s">
        <v>6163</v>
      </c>
    </row>
    <row r="1210" spans="1:4">
      <c r="A1210" s="182" t="s">
        <v>6271</v>
      </c>
      <c r="B1210" s="3">
        <v>4525</v>
      </c>
      <c r="C1210" s="180"/>
      <c r="D1210" s="182" t="s">
        <v>6163</v>
      </c>
    </row>
    <row r="1211" spans="1:4">
      <c r="A1211" s="182" t="s">
        <v>6276</v>
      </c>
      <c r="B1211" s="3">
        <v>6642</v>
      </c>
      <c r="C1211" s="180"/>
      <c r="D1211" s="182" t="s">
        <v>6163</v>
      </c>
    </row>
    <row r="1212" spans="1:4">
      <c r="A1212" s="182" t="s">
        <v>6277</v>
      </c>
      <c r="B1212" s="3">
        <v>4820</v>
      </c>
      <c r="C1212" s="180"/>
      <c r="D1212" s="182" t="s">
        <v>6163</v>
      </c>
    </row>
    <row r="1213" spans="1:4">
      <c r="A1213" s="182" t="s">
        <v>6278</v>
      </c>
      <c r="B1213" s="3">
        <v>5118</v>
      </c>
      <c r="C1213" s="180"/>
      <c r="D1213" s="182" t="s">
        <v>6163</v>
      </c>
    </row>
    <row r="1214" spans="1:4">
      <c r="A1214" s="182" t="s">
        <v>6279</v>
      </c>
      <c r="B1214" s="4">
        <v>5464</v>
      </c>
      <c r="C1214" s="180"/>
      <c r="D1214" s="182" t="s">
        <v>6163</v>
      </c>
    </row>
    <row r="1215" spans="1:4">
      <c r="A1215" s="182" t="s">
        <v>3449</v>
      </c>
      <c r="B1215" s="4">
        <v>5512</v>
      </c>
      <c r="C1215" s="180"/>
      <c r="D1215" s="182" t="s">
        <v>6163</v>
      </c>
    </row>
    <row r="1216" spans="1:4">
      <c r="A1216" s="182" t="s">
        <v>1769</v>
      </c>
      <c r="B1216" s="4">
        <v>5183</v>
      </c>
      <c r="C1216" s="180"/>
      <c r="D1216" s="182" t="s">
        <v>6163</v>
      </c>
    </row>
    <row r="1217" spans="1:4">
      <c r="A1217" s="182" t="s">
        <v>6282</v>
      </c>
      <c r="B1217" s="4">
        <v>4950</v>
      </c>
      <c r="C1217" s="180"/>
      <c r="D1217" s="182" t="s">
        <v>6163</v>
      </c>
    </row>
    <row r="1218" spans="1:4">
      <c r="A1218" s="182" t="s">
        <v>6283</v>
      </c>
      <c r="B1218" s="4">
        <v>5260</v>
      </c>
      <c r="C1218" s="180"/>
      <c r="D1218" s="182" t="s">
        <v>6163</v>
      </c>
    </row>
    <row r="1219" spans="1:4">
      <c r="A1219" s="171" t="s">
        <v>6295</v>
      </c>
      <c r="B1219" s="3">
        <v>1111</v>
      </c>
      <c r="C1219" s="180"/>
      <c r="D1219" s="182" t="s">
        <v>6163</v>
      </c>
    </row>
    <row r="1220" spans="1:4">
      <c r="A1220" s="171" t="s">
        <v>6295</v>
      </c>
      <c r="B1220" s="3">
        <v>3861</v>
      </c>
      <c r="C1220" s="180"/>
      <c r="D1220" s="182" t="s">
        <v>6165</v>
      </c>
    </row>
    <row r="1221" spans="1:4">
      <c r="A1221" s="171" t="s">
        <v>6302</v>
      </c>
      <c r="B1221" s="4">
        <v>5111</v>
      </c>
      <c r="C1221" s="180"/>
      <c r="D1221" s="182" t="s">
        <v>6165</v>
      </c>
    </row>
    <row r="1222" spans="1:4">
      <c r="A1222" s="182" t="s">
        <v>6270</v>
      </c>
      <c r="B1222" s="4">
        <v>16</v>
      </c>
      <c r="C1222" s="180"/>
      <c r="D1222" s="182" t="s">
        <v>6166</v>
      </c>
    </row>
    <row r="1224" spans="1:4">
      <c r="A1224" s="182" t="s">
        <v>6163</v>
      </c>
      <c r="B1224" s="374">
        <f>SUM(B1206:B1219)</f>
        <v>68194</v>
      </c>
      <c r="D1224" s="387">
        <f>B1224/B1205</f>
        <v>0.88354797750770908</v>
      </c>
    </row>
    <row r="1225" spans="1:4">
      <c r="A1225" s="182" t="s">
        <v>6165</v>
      </c>
      <c r="B1225" s="408">
        <f>SUM(B1220:B1221)</f>
        <v>8972</v>
      </c>
      <c r="C1225" s="181"/>
      <c r="D1225" s="387">
        <f>B1225/B1205</f>
        <v>0.1162447202715659</v>
      </c>
    </row>
    <row r="1226" spans="1:4">
      <c r="A1226" s="182" t="s">
        <v>6166</v>
      </c>
      <c r="B1226" s="374">
        <f>B1222</f>
        <v>16</v>
      </c>
      <c r="C1226" s="180"/>
      <c r="D1226" s="387">
        <f>B1226/B1205</f>
        <v>2.0730222072503951E-4</v>
      </c>
    </row>
    <row r="1227" spans="1:4">
      <c r="C1227" s="180"/>
      <c r="D1227" s="180"/>
    </row>
    <row r="1229" spans="1:4">
      <c r="A1229" s="392" t="s">
        <v>6164</v>
      </c>
      <c r="B1229" s="393">
        <f>SUM(B1230:B1248)</f>
        <v>71525</v>
      </c>
      <c r="C1229" s="180"/>
      <c r="D1229" s="180"/>
    </row>
    <row r="1230" spans="1:4">
      <c r="A1230" s="182" t="s">
        <v>6224</v>
      </c>
      <c r="B1230" s="9">
        <v>2085</v>
      </c>
      <c r="C1230" s="180"/>
      <c r="D1230" s="182" t="s">
        <v>6161</v>
      </c>
    </row>
    <row r="1231" spans="1:4">
      <c r="A1231" s="182" t="s">
        <v>6229</v>
      </c>
      <c r="B1231" s="9">
        <v>1880</v>
      </c>
      <c r="C1231" s="180"/>
      <c r="D1231" s="182" t="s">
        <v>6161</v>
      </c>
    </row>
    <row r="1232" spans="1:4">
      <c r="A1232" s="182" t="s">
        <v>1269</v>
      </c>
      <c r="B1232" s="9">
        <v>40</v>
      </c>
      <c r="C1232" s="180"/>
      <c r="D1232" s="182" t="s">
        <v>6161</v>
      </c>
    </row>
    <row r="1233" spans="1:4">
      <c r="A1233" s="182" t="s">
        <v>6207</v>
      </c>
      <c r="B1233" s="9">
        <v>1911</v>
      </c>
      <c r="C1233" s="180"/>
      <c r="D1233" s="182" t="s">
        <v>6164</v>
      </c>
    </row>
    <row r="1234" spans="1:4">
      <c r="A1234" s="181" t="s">
        <v>6249</v>
      </c>
      <c r="B1234" s="4">
        <v>2107</v>
      </c>
      <c r="C1234" s="180"/>
      <c r="D1234" s="182" t="s">
        <v>6164</v>
      </c>
    </row>
    <row r="1235" spans="1:4">
      <c r="A1235" s="182" t="s">
        <v>6258</v>
      </c>
      <c r="B1235" s="4">
        <v>3922</v>
      </c>
      <c r="C1235" s="180"/>
      <c r="D1235" s="182" t="s">
        <v>6164</v>
      </c>
    </row>
    <row r="1236" spans="1:4">
      <c r="A1236" s="182" t="s">
        <v>6285</v>
      </c>
      <c r="B1236" s="9">
        <v>4833</v>
      </c>
      <c r="C1236" s="180"/>
      <c r="D1236" s="182" t="s">
        <v>6164</v>
      </c>
    </row>
    <row r="1237" spans="1:4">
      <c r="A1237" s="182" t="s">
        <v>6286</v>
      </c>
      <c r="B1237" s="9">
        <v>4626</v>
      </c>
      <c r="C1237" s="180"/>
      <c r="D1237" s="182" t="s">
        <v>6164</v>
      </c>
    </row>
    <row r="1238" spans="1:4">
      <c r="A1238" s="182" t="s">
        <v>6287</v>
      </c>
      <c r="B1238" s="9">
        <v>4775</v>
      </c>
      <c r="C1238" s="180"/>
      <c r="D1238" s="182" t="s">
        <v>6164</v>
      </c>
    </row>
    <row r="1239" spans="1:4">
      <c r="A1239" s="182" t="s">
        <v>6288</v>
      </c>
      <c r="B1239" s="9">
        <v>4284</v>
      </c>
      <c r="C1239" s="180"/>
      <c r="D1239" s="182" t="s">
        <v>6164</v>
      </c>
    </row>
    <row r="1240" spans="1:4">
      <c r="A1240" s="182" t="s">
        <v>1269</v>
      </c>
      <c r="B1240" s="9">
        <v>4695</v>
      </c>
      <c r="C1240" s="180"/>
      <c r="D1240" s="182" t="s">
        <v>6164</v>
      </c>
    </row>
    <row r="1241" spans="1:4">
      <c r="A1241" s="182" t="s">
        <v>6289</v>
      </c>
      <c r="B1241" s="9">
        <v>4410</v>
      </c>
      <c r="C1241" s="180"/>
      <c r="D1241" s="182" t="s">
        <v>6164</v>
      </c>
    </row>
    <row r="1242" spans="1:4">
      <c r="A1242" s="182" t="s">
        <v>397</v>
      </c>
      <c r="B1242" s="9">
        <v>5719</v>
      </c>
      <c r="C1242" s="180"/>
      <c r="D1242" s="182" t="s">
        <v>6164</v>
      </c>
    </row>
    <row r="1243" spans="1:4">
      <c r="A1243" s="182" t="s">
        <v>6290</v>
      </c>
      <c r="B1243" s="9">
        <v>4411</v>
      </c>
      <c r="C1243" s="180"/>
      <c r="D1243" s="182" t="s">
        <v>6164</v>
      </c>
    </row>
    <row r="1244" spans="1:4">
      <c r="A1244" s="182" t="s">
        <v>6291</v>
      </c>
      <c r="B1244" s="9">
        <v>4691</v>
      </c>
      <c r="C1244" s="180"/>
      <c r="D1244" s="182" t="s">
        <v>6164</v>
      </c>
    </row>
    <row r="1245" spans="1:4">
      <c r="A1245" s="182" t="s">
        <v>6292</v>
      </c>
      <c r="B1245" s="9">
        <v>4696</v>
      </c>
      <c r="C1245" s="180"/>
      <c r="D1245" s="182" t="s">
        <v>6164</v>
      </c>
    </row>
    <row r="1246" spans="1:4">
      <c r="A1246" s="182" t="s">
        <v>6293</v>
      </c>
      <c r="B1246" s="9">
        <v>4324</v>
      </c>
      <c r="C1246" s="180"/>
      <c r="D1246" s="182" t="s">
        <v>6164</v>
      </c>
    </row>
    <row r="1247" spans="1:4">
      <c r="A1247" s="182" t="s">
        <v>6294</v>
      </c>
      <c r="B1247" s="9">
        <v>4142</v>
      </c>
      <c r="C1247" s="180"/>
      <c r="D1247" s="182" t="s">
        <v>6164</v>
      </c>
    </row>
    <row r="1248" spans="1:4">
      <c r="A1248" s="182" t="s">
        <v>5327</v>
      </c>
      <c r="B1248" s="9">
        <v>3974</v>
      </c>
      <c r="C1248" s="180"/>
      <c r="D1248" s="182" t="s">
        <v>6164</v>
      </c>
    </row>
    <row r="1250" spans="1:4">
      <c r="A1250" s="182" t="s">
        <v>6161</v>
      </c>
      <c r="B1250" s="375">
        <f>SUM(B1230:B1232)</f>
        <v>4005</v>
      </c>
      <c r="C1250" s="180"/>
      <c r="D1250" s="404">
        <f>B1250/B1229</f>
        <v>5.5994407549807758E-2</v>
      </c>
    </row>
    <row r="1251" spans="1:4">
      <c r="A1251" s="182" t="s">
        <v>6164</v>
      </c>
      <c r="B1251" s="374">
        <f>SUM(B1233:B1248)</f>
        <v>67520</v>
      </c>
      <c r="C1251" s="180"/>
      <c r="D1251" s="404">
        <f>B1251/B1229</f>
        <v>0.94400559245019222</v>
      </c>
    </row>
    <row r="1252" spans="1:4">
      <c r="C1252" s="180"/>
      <c r="D1252" s="180"/>
    </row>
    <row r="1254" spans="1:4">
      <c r="A1254" s="395" t="s">
        <v>6516</v>
      </c>
      <c r="B1254" s="405">
        <f>SUM(B1255:B1277)</f>
        <v>76178</v>
      </c>
      <c r="C1254" s="381"/>
      <c r="D1254" s="381"/>
    </row>
    <row r="1255" spans="1:4">
      <c r="A1255" s="380" t="s">
        <v>6642</v>
      </c>
      <c r="B1255" s="9">
        <v>891</v>
      </c>
      <c r="C1255" s="381"/>
      <c r="D1255" s="380" t="s">
        <v>6513</v>
      </c>
    </row>
    <row r="1256" spans="1:4">
      <c r="A1256" s="380" t="s">
        <v>6618</v>
      </c>
      <c r="B1256" s="9">
        <v>3944</v>
      </c>
      <c r="C1256" s="381"/>
      <c r="D1256" s="380" t="s">
        <v>6516</v>
      </c>
    </row>
    <row r="1257" spans="1:4">
      <c r="A1257" s="380" t="s">
        <v>6619</v>
      </c>
      <c r="B1257" s="9">
        <v>2048</v>
      </c>
      <c r="C1257" s="381"/>
      <c r="D1257" s="380" t="s">
        <v>6516</v>
      </c>
    </row>
    <row r="1258" spans="1:4">
      <c r="A1258" s="380" t="s">
        <v>6620</v>
      </c>
      <c r="B1258" s="9">
        <v>4014</v>
      </c>
      <c r="C1258" s="381"/>
      <c r="D1258" s="380" t="s">
        <v>6516</v>
      </c>
    </row>
    <row r="1259" spans="1:4">
      <c r="A1259" s="380" t="s">
        <v>6621</v>
      </c>
      <c r="B1259" s="9">
        <v>4433</v>
      </c>
      <c r="C1259" s="381"/>
      <c r="D1259" s="380" t="s">
        <v>6516</v>
      </c>
    </row>
    <row r="1260" spans="1:4">
      <c r="A1260" s="380" t="s">
        <v>6622</v>
      </c>
      <c r="B1260" s="9">
        <v>4611</v>
      </c>
      <c r="C1260" s="381"/>
      <c r="D1260" s="380" t="s">
        <v>6516</v>
      </c>
    </row>
    <row r="1261" spans="1:4">
      <c r="A1261" s="380" t="s">
        <v>6623</v>
      </c>
      <c r="B1261" s="9">
        <v>4555</v>
      </c>
      <c r="C1261" s="381"/>
      <c r="D1261" s="380" t="s">
        <v>6516</v>
      </c>
    </row>
    <row r="1262" spans="1:4">
      <c r="A1262" s="380" t="s">
        <v>6630</v>
      </c>
      <c r="B1262" s="9">
        <v>2353</v>
      </c>
      <c r="C1262" s="381"/>
      <c r="D1262" s="380" t="s">
        <v>6516</v>
      </c>
    </row>
    <row r="1263" spans="1:4">
      <c r="A1263" s="380" t="s">
        <v>6631</v>
      </c>
      <c r="B1263" s="9">
        <v>4469</v>
      </c>
      <c r="C1263" s="381"/>
      <c r="D1263" s="380" t="s">
        <v>6516</v>
      </c>
    </row>
    <row r="1264" spans="1:4">
      <c r="A1264" s="380" t="s">
        <v>6632</v>
      </c>
      <c r="B1264" s="9">
        <v>3968</v>
      </c>
      <c r="C1264" s="381"/>
      <c r="D1264" s="380" t="s">
        <v>6516</v>
      </c>
    </row>
    <row r="1265" spans="1:4">
      <c r="A1265" s="380" t="s">
        <v>6633</v>
      </c>
      <c r="B1265" s="9">
        <v>4637</v>
      </c>
      <c r="C1265" s="381"/>
      <c r="D1265" s="380" t="s">
        <v>6516</v>
      </c>
    </row>
    <row r="1266" spans="1:4">
      <c r="A1266" s="380" t="s">
        <v>6634</v>
      </c>
      <c r="B1266" s="9">
        <v>2347</v>
      </c>
      <c r="C1266" s="381"/>
      <c r="D1266" s="380" t="s">
        <v>6516</v>
      </c>
    </row>
    <row r="1267" spans="1:4">
      <c r="A1267" s="380" t="s">
        <v>6635</v>
      </c>
      <c r="B1267" s="9">
        <v>2278</v>
      </c>
      <c r="C1267" s="381"/>
      <c r="D1267" s="380" t="s">
        <v>6516</v>
      </c>
    </row>
    <row r="1268" spans="1:4">
      <c r="A1268" s="380" t="s">
        <v>6636</v>
      </c>
      <c r="B1268" s="9">
        <v>2277</v>
      </c>
      <c r="C1268" s="381"/>
      <c r="D1268" s="380" t="s">
        <v>6516</v>
      </c>
    </row>
    <row r="1269" spans="1:4">
      <c r="A1269" s="380" t="s">
        <v>6637</v>
      </c>
      <c r="B1269" s="9">
        <v>2123</v>
      </c>
      <c r="C1269" s="381"/>
      <c r="D1269" s="380" t="s">
        <v>6516</v>
      </c>
    </row>
    <row r="1270" spans="1:4">
      <c r="A1270" s="380" t="s">
        <v>6638</v>
      </c>
      <c r="B1270" s="9">
        <v>4145</v>
      </c>
      <c r="C1270" s="381"/>
      <c r="D1270" s="380" t="s">
        <v>6516</v>
      </c>
    </row>
    <row r="1271" spans="1:4">
      <c r="A1271" s="380" t="s">
        <v>6639</v>
      </c>
      <c r="B1271" s="9">
        <v>4243</v>
      </c>
      <c r="C1271" s="381"/>
      <c r="D1271" s="380" t="s">
        <v>6516</v>
      </c>
    </row>
    <row r="1272" spans="1:4">
      <c r="A1272" s="380" t="s">
        <v>6640</v>
      </c>
      <c r="B1272" s="9">
        <v>2177</v>
      </c>
      <c r="C1272" s="381"/>
      <c r="D1272" s="380" t="s">
        <v>6516</v>
      </c>
    </row>
    <row r="1273" spans="1:4">
      <c r="A1273" s="380" t="s">
        <v>6642</v>
      </c>
      <c r="B1273" s="9">
        <v>6296</v>
      </c>
      <c r="C1273" s="381"/>
      <c r="D1273" s="380" t="s">
        <v>6516</v>
      </c>
    </row>
    <row r="1274" spans="1:4">
      <c r="A1274" s="380" t="s">
        <v>6645</v>
      </c>
      <c r="B1274" s="3">
        <v>1710</v>
      </c>
      <c r="C1274" s="381"/>
      <c r="D1274" s="380" t="s">
        <v>6516</v>
      </c>
    </row>
    <row r="1275" spans="1:4">
      <c r="A1275" s="380" t="s">
        <v>6649</v>
      </c>
      <c r="B1275" s="3">
        <v>3958</v>
      </c>
      <c r="C1275" s="381"/>
      <c r="D1275" s="380" t="s">
        <v>6516</v>
      </c>
    </row>
    <row r="1276" spans="1:4">
      <c r="A1276" s="380" t="s">
        <v>6657</v>
      </c>
      <c r="B1276" s="3">
        <v>2890</v>
      </c>
      <c r="C1276" s="381"/>
      <c r="D1276" s="380" t="s">
        <v>6516</v>
      </c>
    </row>
    <row r="1277" spans="1:4">
      <c r="A1277" s="380" t="s">
        <v>6660</v>
      </c>
      <c r="B1277" s="3">
        <v>1811</v>
      </c>
      <c r="C1277" s="381"/>
      <c r="D1277" s="380" t="s">
        <v>6516</v>
      </c>
    </row>
    <row r="1279" spans="1:4">
      <c r="A1279" s="380" t="s">
        <v>6513</v>
      </c>
      <c r="B1279" s="382">
        <f>B1255</f>
        <v>891</v>
      </c>
      <c r="C1279" s="381"/>
      <c r="D1279" s="406">
        <f>B1279/B1254</f>
        <v>1.1696290267531308E-2</v>
      </c>
    </row>
    <row r="1280" spans="1:4">
      <c r="A1280" s="380" t="s">
        <v>6516</v>
      </c>
      <c r="B1280" s="382">
        <f>SUM(B1256:B1277)</f>
        <v>75287</v>
      </c>
      <c r="C1280" s="381"/>
      <c r="D1280" s="406">
        <f>B1280/B1254</f>
        <v>0.98830370973246873</v>
      </c>
    </row>
    <row r="1281" spans="1:4">
      <c r="A1281" s="381"/>
      <c r="C1281" s="381"/>
      <c r="D1281" s="381"/>
    </row>
    <row r="1283" spans="1:4">
      <c r="A1283" s="389" t="s">
        <v>5886</v>
      </c>
      <c r="B1283" s="390">
        <f>SUM(B1284:B1297)</f>
        <v>75935</v>
      </c>
      <c r="C1283" s="370"/>
      <c r="D1283" s="370"/>
    </row>
    <row r="1284" spans="1:4">
      <c r="A1284" s="369" t="s">
        <v>5900</v>
      </c>
      <c r="B1284" s="3">
        <v>6386</v>
      </c>
      <c r="C1284" s="370"/>
      <c r="D1284" s="369" t="s">
        <v>5886</v>
      </c>
    </row>
    <row r="1285" spans="1:4">
      <c r="A1285" s="369" t="s">
        <v>5901</v>
      </c>
      <c r="B1285" s="3">
        <v>6459</v>
      </c>
      <c r="C1285" s="370"/>
      <c r="D1285" s="369" t="s">
        <v>5886</v>
      </c>
    </row>
    <row r="1286" spans="1:4">
      <c r="A1286" s="369" t="s">
        <v>5902</v>
      </c>
      <c r="B1286" s="3">
        <v>6870</v>
      </c>
      <c r="C1286" s="370"/>
      <c r="D1286" s="369" t="s">
        <v>5886</v>
      </c>
    </row>
    <row r="1287" spans="1:4">
      <c r="A1287" s="52" t="s">
        <v>5903</v>
      </c>
      <c r="B1287" s="3">
        <v>4994</v>
      </c>
      <c r="C1287" s="370"/>
      <c r="D1287" s="369" t="s">
        <v>5886</v>
      </c>
    </row>
    <row r="1288" spans="1:4">
      <c r="A1288" s="369" t="s">
        <v>5906</v>
      </c>
      <c r="B1288" s="3">
        <v>6129</v>
      </c>
      <c r="C1288" s="370"/>
      <c r="D1288" s="369" t="s">
        <v>5886</v>
      </c>
    </row>
    <row r="1289" spans="1:4">
      <c r="A1289" s="369" t="s">
        <v>5907</v>
      </c>
      <c r="B1289" s="3">
        <v>5823</v>
      </c>
      <c r="C1289" s="370"/>
      <c r="D1289" s="369" t="s">
        <v>5886</v>
      </c>
    </row>
    <row r="1290" spans="1:4">
      <c r="A1290" s="369" t="s">
        <v>5908</v>
      </c>
      <c r="B1290" s="3">
        <v>4608</v>
      </c>
      <c r="C1290" s="370"/>
      <c r="D1290" s="369" t="s">
        <v>5886</v>
      </c>
    </row>
    <row r="1291" spans="1:4">
      <c r="A1291" s="369" t="s">
        <v>5909</v>
      </c>
      <c r="B1291" s="3">
        <v>4290</v>
      </c>
      <c r="C1291" s="370"/>
      <c r="D1291" s="369" t="s">
        <v>5886</v>
      </c>
    </row>
    <row r="1292" spans="1:4">
      <c r="A1292" s="369" t="s">
        <v>5910</v>
      </c>
      <c r="B1292" s="3">
        <v>6794</v>
      </c>
      <c r="C1292" s="370"/>
      <c r="D1292" s="369" t="s">
        <v>5886</v>
      </c>
    </row>
    <row r="1293" spans="1:4">
      <c r="A1293" s="369" t="s">
        <v>5912</v>
      </c>
      <c r="B1293" s="4">
        <v>4251</v>
      </c>
      <c r="C1293" s="370"/>
      <c r="D1293" s="369" t="s">
        <v>5886</v>
      </c>
    </row>
    <row r="1294" spans="1:4">
      <c r="A1294" s="369" t="s">
        <v>5915</v>
      </c>
      <c r="B1294" s="4">
        <v>4996</v>
      </c>
      <c r="C1294" s="370"/>
      <c r="D1294" s="369" t="s">
        <v>5886</v>
      </c>
    </row>
    <row r="1295" spans="1:4">
      <c r="A1295" s="369" t="s">
        <v>5917</v>
      </c>
      <c r="B1295" s="4">
        <v>4022</v>
      </c>
      <c r="C1295" s="370"/>
      <c r="D1295" s="369" t="s">
        <v>5886</v>
      </c>
    </row>
    <row r="1296" spans="1:4">
      <c r="A1296" s="369" t="s">
        <v>5918</v>
      </c>
      <c r="B1296" s="4">
        <v>3811</v>
      </c>
      <c r="C1296" s="370"/>
      <c r="D1296" s="369" t="s">
        <v>5886</v>
      </c>
    </row>
    <row r="1297" spans="1:4">
      <c r="A1297" s="369" t="s">
        <v>5919</v>
      </c>
      <c r="B1297" s="4">
        <v>6502</v>
      </c>
      <c r="C1297" s="370"/>
      <c r="D1297" s="369" t="s">
        <v>5886</v>
      </c>
    </row>
    <row r="1298" spans="1:4">
      <c r="A1298" s="370"/>
      <c r="B1298" s="372"/>
      <c r="C1298" s="370"/>
      <c r="D1298" s="370"/>
    </row>
    <row r="1299" spans="1:4">
      <c r="A1299" s="369" t="s">
        <v>5886</v>
      </c>
      <c r="B1299" s="371">
        <f>SUM(B1284:B1287)+SUM(B1288:B1292)+B1293+B1294+SUM(B1295:B1297)</f>
        <v>75935</v>
      </c>
      <c r="C1299" s="370"/>
      <c r="D1299" s="400">
        <f>B1299/B1283</f>
        <v>1</v>
      </c>
    </row>
    <row r="1302" spans="1:4">
      <c r="A1302" s="392" t="s">
        <v>6165</v>
      </c>
      <c r="B1302" s="393">
        <f>SUM(B1303:B1317)</f>
        <v>72878</v>
      </c>
      <c r="C1302" s="180"/>
      <c r="D1302" s="180"/>
    </row>
    <row r="1303" spans="1:4">
      <c r="A1303" s="171" t="s">
        <v>6304</v>
      </c>
      <c r="B1303" s="3">
        <v>2256</v>
      </c>
      <c r="C1303" s="180"/>
      <c r="D1303" s="182" t="s">
        <v>6162</v>
      </c>
    </row>
    <row r="1304" spans="1:4">
      <c r="A1304" s="171" t="s">
        <v>6307</v>
      </c>
      <c r="B1304" s="3">
        <v>4537</v>
      </c>
      <c r="C1304" s="180"/>
      <c r="D1304" s="182" t="s">
        <v>6162</v>
      </c>
    </row>
    <row r="1305" spans="1:4">
      <c r="A1305" s="171" t="s">
        <v>6304</v>
      </c>
      <c r="B1305" s="4">
        <v>2601</v>
      </c>
      <c r="C1305" s="180"/>
      <c r="D1305" s="182" t="s">
        <v>6165</v>
      </c>
    </row>
    <row r="1306" spans="1:4">
      <c r="A1306" s="182" t="s">
        <v>6308</v>
      </c>
      <c r="B1306" s="9">
        <v>4815</v>
      </c>
      <c r="C1306" s="180"/>
      <c r="D1306" s="182" t="s">
        <v>6165</v>
      </c>
    </row>
    <row r="1307" spans="1:4">
      <c r="A1307" s="182" t="s">
        <v>700</v>
      </c>
      <c r="B1307" s="9">
        <v>5543</v>
      </c>
      <c r="C1307" s="180"/>
      <c r="D1307" s="182" t="s">
        <v>6165</v>
      </c>
    </row>
    <row r="1308" spans="1:4">
      <c r="A1308" s="182" t="s">
        <v>3538</v>
      </c>
      <c r="B1308" s="9">
        <v>5624</v>
      </c>
      <c r="C1308" s="180"/>
      <c r="D1308" s="182" t="s">
        <v>6165</v>
      </c>
    </row>
    <row r="1309" spans="1:4">
      <c r="A1309" s="182" t="s">
        <v>6309</v>
      </c>
      <c r="B1309" s="9">
        <v>5518</v>
      </c>
      <c r="C1309" s="180"/>
      <c r="D1309" s="182" t="s">
        <v>6165</v>
      </c>
    </row>
    <row r="1310" spans="1:4">
      <c r="A1310" s="182" t="s">
        <v>1588</v>
      </c>
      <c r="B1310" s="9">
        <v>5679</v>
      </c>
      <c r="C1310" s="180"/>
      <c r="D1310" s="182" t="s">
        <v>6165</v>
      </c>
    </row>
    <row r="1311" spans="1:4">
      <c r="A1311" s="182" t="s">
        <v>6310</v>
      </c>
      <c r="B1311" s="9">
        <v>6002</v>
      </c>
      <c r="C1311" s="180"/>
      <c r="D1311" s="182" t="s">
        <v>6165</v>
      </c>
    </row>
    <row r="1312" spans="1:4">
      <c r="A1312" s="182" t="s">
        <v>6311</v>
      </c>
      <c r="B1312" s="9">
        <v>5054</v>
      </c>
      <c r="C1312" s="180"/>
      <c r="D1312" s="182" t="s">
        <v>6165</v>
      </c>
    </row>
    <row r="1313" spans="1:4">
      <c r="A1313" s="182" t="s">
        <v>270</v>
      </c>
      <c r="B1313" s="9">
        <v>5699</v>
      </c>
      <c r="C1313" s="180"/>
      <c r="D1313" s="182" t="s">
        <v>6165</v>
      </c>
    </row>
    <row r="1314" spans="1:4">
      <c r="A1314" s="182" t="s">
        <v>6312</v>
      </c>
      <c r="B1314" s="9">
        <v>5189</v>
      </c>
      <c r="C1314" s="180"/>
      <c r="D1314" s="182" t="s">
        <v>6165</v>
      </c>
    </row>
    <row r="1315" spans="1:4">
      <c r="A1315" s="182" t="s">
        <v>2273</v>
      </c>
      <c r="B1315" s="9">
        <v>4430</v>
      </c>
      <c r="C1315" s="180"/>
      <c r="D1315" s="182" t="s">
        <v>6165</v>
      </c>
    </row>
    <row r="1316" spans="1:4">
      <c r="A1316" s="182" t="s">
        <v>6313</v>
      </c>
      <c r="B1316" s="9">
        <v>4698</v>
      </c>
      <c r="C1316" s="180"/>
      <c r="D1316" s="182" t="s">
        <v>6165</v>
      </c>
    </row>
    <row r="1317" spans="1:4">
      <c r="A1317" s="182" t="s">
        <v>1130</v>
      </c>
      <c r="B1317" s="9">
        <v>5233</v>
      </c>
      <c r="C1317" s="180"/>
      <c r="D1317" s="182" t="s">
        <v>6165</v>
      </c>
    </row>
    <row r="1318" spans="1:4">
      <c r="A1318" s="180"/>
      <c r="B1318" s="375"/>
      <c r="C1318" s="180"/>
      <c r="D1318" s="180"/>
    </row>
    <row r="1319" spans="1:4">
      <c r="A1319" s="182" t="s">
        <v>6162</v>
      </c>
      <c r="B1319" s="363">
        <f>SUM(B1303:B1304)</f>
        <v>6793</v>
      </c>
      <c r="C1319" s="180"/>
      <c r="D1319" s="404">
        <f>B1319/B1302</f>
        <v>9.321057109141305E-2</v>
      </c>
    </row>
    <row r="1320" spans="1:4">
      <c r="A1320" s="182" t="s">
        <v>6165</v>
      </c>
      <c r="B1320" s="374">
        <f>SUM(B1305:B1317)</f>
        <v>66085</v>
      </c>
      <c r="D1320" s="404">
        <f>B1320/B1302</f>
        <v>0.90678942890858694</v>
      </c>
    </row>
    <row r="1323" spans="1:4">
      <c r="A1323" s="395" t="s">
        <v>6517</v>
      </c>
      <c r="B1323" s="405">
        <f>SUM(B1324:B1343)</f>
        <v>77408</v>
      </c>
      <c r="C1323" s="381"/>
      <c r="D1323" s="381"/>
    </row>
    <row r="1324" spans="1:4">
      <c r="A1324" s="380" t="s">
        <v>6643</v>
      </c>
      <c r="B1324" s="3">
        <v>3876</v>
      </c>
      <c r="C1324" s="381"/>
      <c r="D1324" s="380" t="s">
        <v>6517</v>
      </c>
    </row>
    <row r="1325" spans="1:4">
      <c r="A1325" s="380" t="s">
        <v>6644</v>
      </c>
      <c r="B1325" s="3">
        <v>3892</v>
      </c>
      <c r="C1325" s="381"/>
      <c r="D1325" s="380" t="s">
        <v>6517</v>
      </c>
    </row>
    <row r="1326" spans="1:4">
      <c r="A1326" s="380" t="s">
        <v>6646</v>
      </c>
      <c r="B1326" s="3">
        <v>3794</v>
      </c>
      <c r="C1326" s="381"/>
      <c r="D1326" s="380" t="s">
        <v>6517</v>
      </c>
    </row>
    <row r="1327" spans="1:4">
      <c r="A1327" s="380" t="s">
        <v>5019</v>
      </c>
      <c r="B1327" s="3">
        <v>3425</v>
      </c>
      <c r="C1327" s="381"/>
      <c r="D1327" s="380" t="s">
        <v>6517</v>
      </c>
    </row>
    <row r="1328" spans="1:4">
      <c r="A1328" s="380" t="s">
        <v>6647</v>
      </c>
      <c r="B1328" s="3">
        <v>6355</v>
      </c>
      <c r="C1328" s="381"/>
      <c r="D1328" s="380" t="s">
        <v>6517</v>
      </c>
    </row>
    <row r="1329" spans="1:4">
      <c r="A1329" s="380" t="s">
        <v>6648</v>
      </c>
      <c r="B1329" s="3">
        <v>3732</v>
      </c>
      <c r="C1329" s="381"/>
      <c r="D1329" s="380" t="s">
        <v>6517</v>
      </c>
    </row>
    <row r="1330" spans="1:4">
      <c r="A1330" s="380" t="s">
        <v>6650</v>
      </c>
      <c r="B1330" s="3">
        <v>5197</v>
      </c>
      <c r="C1330" s="381"/>
      <c r="D1330" s="380" t="s">
        <v>6517</v>
      </c>
    </row>
    <row r="1331" spans="1:4">
      <c r="A1331" s="380" t="s">
        <v>6651</v>
      </c>
      <c r="B1331" s="3">
        <v>3995</v>
      </c>
      <c r="C1331" s="381"/>
      <c r="D1331" s="380" t="s">
        <v>6517</v>
      </c>
    </row>
    <row r="1332" spans="1:4">
      <c r="A1332" s="380" t="s">
        <v>6652</v>
      </c>
      <c r="B1332" s="3">
        <v>5060</v>
      </c>
      <c r="C1332" s="381"/>
      <c r="D1332" s="380" t="s">
        <v>6517</v>
      </c>
    </row>
    <row r="1333" spans="1:4">
      <c r="A1333" s="380" t="s">
        <v>6399</v>
      </c>
      <c r="B1333" s="3">
        <v>1702</v>
      </c>
      <c r="C1333" s="381"/>
      <c r="D1333" s="380" t="s">
        <v>6517</v>
      </c>
    </row>
    <row r="1334" spans="1:4">
      <c r="A1334" s="380" t="s">
        <v>6653</v>
      </c>
      <c r="B1334" s="3">
        <v>5034</v>
      </c>
      <c r="C1334" s="381"/>
      <c r="D1334" s="380" t="s">
        <v>6517</v>
      </c>
    </row>
    <row r="1335" spans="1:4">
      <c r="A1335" s="380" t="s">
        <v>6654</v>
      </c>
      <c r="B1335" s="4">
        <v>3333</v>
      </c>
      <c r="C1335" s="381"/>
      <c r="D1335" s="380" t="s">
        <v>6517</v>
      </c>
    </row>
    <row r="1336" spans="1:4">
      <c r="A1336" s="380" t="s">
        <v>6655</v>
      </c>
      <c r="B1336" s="4">
        <v>3744</v>
      </c>
      <c r="C1336" s="381"/>
      <c r="D1336" s="380" t="s">
        <v>6517</v>
      </c>
    </row>
    <row r="1337" spans="1:4">
      <c r="A1337" s="380" t="s">
        <v>6656</v>
      </c>
      <c r="B1337" s="4">
        <v>5289</v>
      </c>
      <c r="C1337" s="381"/>
      <c r="D1337" s="380" t="s">
        <v>6517</v>
      </c>
    </row>
    <row r="1338" spans="1:4">
      <c r="A1338" s="380" t="s">
        <v>4743</v>
      </c>
      <c r="B1338" s="4">
        <v>6186</v>
      </c>
      <c r="C1338" s="381"/>
      <c r="D1338" s="380" t="s">
        <v>6517</v>
      </c>
    </row>
    <row r="1339" spans="1:4">
      <c r="A1339" s="380" t="s">
        <v>4800</v>
      </c>
      <c r="B1339" s="4">
        <v>1805</v>
      </c>
      <c r="C1339" s="381"/>
      <c r="D1339" s="380" t="s">
        <v>6517</v>
      </c>
    </row>
    <row r="1340" spans="1:4">
      <c r="A1340" s="380" t="s">
        <v>6658</v>
      </c>
      <c r="B1340" s="4">
        <v>1752</v>
      </c>
      <c r="C1340" s="381"/>
      <c r="D1340" s="380" t="s">
        <v>6517</v>
      </c>
    </row>
    <row r="1341" spans="1:4">
      <c r="A1341" s="380" t="s">
        <v>2393</v>
      </c>
      <c r="B1341" s="4">
        <v>5542</v>
      </c>
      <c r="C1341" s="381"/>
      <c r="D1341" s="380" t="s">
        <v>6517</v>
      </c>
    </row>
    <row r="1342" spans="1:4">
      <c r="A1342" s="380" t="s">
        <v>6659</v>
      </c>
      <c r="B1342" s="4">
        <v>3695</v>
      </c>
      <c r="C1342" s="381"/>
      <c r="D1342" s="380" t="s">
        <v>6517</v>
      </c>
    </row>
    <row r="1343" spans="1:4">
      <c r="A1343" s="381"/>
      <c r="B1343" s="381"/>
      <c r="C1343" s="381"/>
      <c r="D1343" s="381"/>
    </row>
    <row r="1344" spans="1:4">
      <c r="A1344" s="380" t="s">
        <v>6517</v>
      </c>
      <c r="B1344" s="382">
        <f>SUM(B1324:B1342)</f>
        <v>77408</v>
      </c>
      <c r="C1344" s="381"/>
      <c r="D1344" s="406">
        <f>B1344/B1323</f>
        <v>1</v>
      </c>
    </row>
    <row r="1347" spans="1:4">
      <c r="A1347" s="392" t="s">
        <v>6166</v>
      </c>
      <c r="B1347" s="393">
        <f>SUM(B1348:B1365)</f>
        <v>72763</v>
      </c>
      <c r="C1347" s="180"/>
      <c r="D1347" s="180"/>
    </row>
    <row r="1348" spans="1:4">
      <c r="A1348" s="182" t="s">
        <v>6213</v>
      </c>
      <c r="B1348" s="9">
        <v>1769</v>
      </c>
      <c r="C1348" s="180"/>
      <c r="D1348" s="182" t="s">
        <v>6161</v>
      </c>
    </row>
    <row r="1349" spans="1:4">
      <c r="A1349" s="181" t="s">
        <v>6214</v>
      </c>
      <c r="B1349" s="9">
        <v>1968</v>
      </c>
      <c r="C1349" s="180"/>
      <c r="D1349" s="182" t="s">
        <v>6161</v>
      </c>
    </row>
    <row r="1350" spans="1:4">
      <c r="A1350" s="182" t="s">
        <v>6314</v>
      </c>
      <c r="B1350" s="9">
        <v>4516</v>
      </c>
      <c r="C1350" s="180"/>
      <c r="D1350" s="182" t="s">
        <v>6166</v>
      </c>
    </row>
    <row r="1351" spans="1:4">
      <c r="A1351" s="182" t="s">
        <v>6315</v>
      </c>
      <c r="B1351" s="9">
        <v>4667</v>
      </c>
      <c r="C1351" s="180"/>
      <c r="D1351" s="182" t="s">
        <v>6166</v>
      </c>
    </row>
    <row r="1352" spans="1:4">
      <c r="A1352" s="182" t="s">
        <v>6316</v>
      </c>
      <c r="B1352" s="9">
        <v>5130</v>
      </c>
      <c r="C1352" s="180"/>
      <c r="D1352" s="182" t="s">
        <v>6166</v>
      </c>
    </row>
    <row r="1353" spans="1:4">
      <c r="A1353" s="182" t="s">
        <v>6317</v>
      </c>
      <c r="B1353" s="9">
        <v>4137</v>
      </c>
      <c r="C1353" s="180"/>
      <c r="D1353" s="182" t="s">
        <v>6166</v>
      </c>
    </row>
    <row r="1354" spans="1:4">
      <c r="A1354" s="182" t="s">
        <v>6318</v>
      </c>
      <c r="B1354" s="9">
        <v>4501</v>
      </c>
      <c r="C1354" s="180"/>
      <c r="D1354" s="182" t="s">
        <v>6166</v>
      </c>
    </row>
    <row r="1355" spans="1:4">
      <c r="A1355" s="182" t="s">
        <v>6319</v>
      </c>
      <c r="B1355" s="9">
        <v>3036</v>
      </c>
      <c r="C1355" s="180"/>
      <c r="D1355" s="182" t="s">
        <v>6166</v>
      </c>
    </row>
    <row r="1356" spans="1:4">
      <c r="A1356" s="182" t="s">
        <v>6320</v>
      </c>
      <c r="B1356" s="9">
        <v>3522</v>
      </c>
      <c r="C1356" s="180"/>
      <c r="D1356" s="182" t="s">
        <v>6166</v>
      </c>
    </row>
    <row r="1357" spans="1:4">
      <c r="A1357" s="182" t="s">
        <v>6321</v>
      </c>
      <c r="B1357" s="9">
        <v>5218</v>
      </c>
      <c r="C1357" s="180"/>
      <c r="D1357" s="182" t="s">
        <v>6166</v>
      </c>
    </row>
    <row r="1358" spans="1:4">
      <c r="A1358" s="182" t="s">
        <v>6322</v>
      </c>
      <c r="B1358" s="9">
        <v>4985</v>
      </c>
      <c r="C1358" s="180"/>
      <c r="D1358" s="182" t="s">
        <v>6166</v>
      </c>
    </row>
    <row r="1359" spans="1:4">
      <c r="A1359" s="182" t="s">
        <v>6323</v>
      </c>
      <c r="B1359" s="9">
        <v>4398</v>
      </c>
      <c r="C1359" s="180"/>
      <c r="D1359" s="182" t="s">
        <v>6166</v>
      </c>
    </row>
    <row r="1360" spans="1:4">
      <c r="A1360" s="182" t="s">
        <v>6325</v>
      </c>
      <c r="B1360" s="9">
        <v>4671</v>
      </c>
      <c r="C1360" s="180"/>
      <c r="D1360" s="182" t="s">
        <v>6166</v>
      </c>
    </row>
    <row r="1361" spans="1:4">
      <c r="A1361" s="182" t="s">
        <v>2951</v>
      </c>
      <c r="B1361" s="9">
        <v>5135</v>
      </c>
      <c r="C1361" s="180"/>
      <c r="D1361" s="182" t="s">
        <v>6166</v>
      </c>
    </row>
    <row r="1362" spans="1:4">
      <c r="A1362" s="182" t="s">
        <v>6326</v>
      </c>
      <c r="B1362" s="9">
        <v>4319</v>
      </c>
      <c r="C1362" s="180"/>
      <c r="D1362" s="182" t="s">
        <v>6166</v>
      </c>
    </row>
    <row r="1363" spans="1:4">
      <c r="A1363" s="182" t="s">
        <v>6327</v>
      </c>
      <c r="B1363" s="9">
        <v>2788</v>
      </c>
      <c r="C1363" s="180"/>
      <c r="D1363" s="182" t="s">
        <v>6166</v>
      </c>
    </row>
    <row r="1364" spans="1:4">
      <c r="A1364" s="182" t="s">
        <v>6328</v>
      </c>
      <c r="B1364" s="9">
        <v>4787</v>
      </c>
      <c r="C1364" s="180"/>
      <c r="D1364" s="182" t="s">
        <v>6166</v>
      </c>
    </row>
    <row r="1365" spans="1:4">
      <c r="A1365" s="182" t="s">
        <v>6329</v>
      </c>
      <c r="B1365" s="9">
        <v>3216</v>
      </c>
      <c r="C1365" s="180"/>
      <c r="D1365" s="182" t="s">
        <v>6166</v>
      </c>
    </row>
    <row r="1366" spans="1:4">
      <c r="A1366" s="180"/>
      <c r="B1366" s="375"/>
      <c r="C1366" s="180"/>
      <c r="D1366" s="180"/>
    </row>
    <row r="1367" spans="1:4">
      <c r="A1367" s="182" t="s">
        <v>6161</v>
      </c>
      <c r="B1367" s="375">
        <f>SUM(B1348:B1349)</f>
        <v>3737</v>
      </c>
      <c r="C1367" s="180"/>
      <c r="D1367" s="404">
        <f>B1367/B1347</f>
        <v>5.135852012698762E-2</v>
      </c>
    </row>
    <row r="1368" spans="1:4">
      <c r="A1368" s="182" t="s">
        <v>6166</v>
      </c>
      <c r="B1368" s="374">
        <f>SUM(B1350:B1365)</f>
        <v>69026</v>
      </c>
      <c r="C1368" s="180"/>
      <c r="D1368" s="404">
        <f>B1368/B1347</f>
        <v>0.94864147987301239</v>
      </c>
    </row>
    <row r="1370" spans="1:4">
      <c r="A1370" s="182"/>
    </row>
    <row r="1371" spans="1:4">
      <c r="A1371" s="395" t="s">
        <v>6518</v>
      </c>
      <c r="B1371" s="405">
        <f>SUM(B1372:B1400)</f>
        <v>72809</v>
      </c>
      <c r="C1371" s="381"/>
      <c r="D1371" s="381"/>
    </row>
    <row r="1372" spans="1:4">
      <c r="A1372" s="380" t="s">
        <v>508</v>
      </c>
      <c r="B1372" s="3">
        <v>2398</v>
      </c>
      <c r="C1372" s="381"/>
      <c r="D1372" s="380" t="s">
        <v>6518</v>
      </c>
    </row>
    <row r="1373" spans="1:4">
      <c r="A1373" s="380" t="s">
        <v>6544</v>
      </c>
      <c r="B1373" s="3">
        <v>3701</v>
      </c>
      <c r="C1373" s="381"/>
      <c r="D1373" s="380" t="s">
        <v>6518</v>
      </c>
    </row>
    <row r="1374" spans="1:4">
      <c r="A1374" s="380" t="s">
        <v>6545</v>
      </c>
      <c r="B1374" s="3">
        <v>2475</v>
      </c>
      <c r="C1374" s="381"/>
      <c r="D1374" s="380" t="s">
        <v>6518</v>
      </c>
    </row>
    <row r="1375" spans="1:4">
      <c r="A1375" s="380" t="s">
        <v>6546</v>
      </c>
      <c r="B1375" s="3">
        <v>3173</v>
      </c>
      <c r="C1375" s="381"/>
      <c r="D1375" s="380" t="s">
        <v>6518</v>
      </c>
    </row>
    <row r="1376" spans="1:4">
      <c r="A1376" s="380" t="s">
        <v>6547</v>
      </c>
      <c r="B1376" s="3">
        <v>1430</v>
      </c>
      <c r="C1376" s="381"/>
      <c r="D1376" s="380" t="s">
        <v>6518</v>
      </c>
    </row>
    <row r="1377" spans="1:4">
      <c r="A1377" s="380" t="s">
        <v>6548</v>
      </c>
      <c r="B1377" s="3">
        <v>2595</v>
      </c>
      <c r="C1377" s="381"/>
      <c r="D1377" s="380" t="s">
        <v>6518</v>
      </c>
    </row>
    <row r="1378" spans="1:4">
      <c r="A1378" s="380" t="s">
        <v>6549</v>
      </c>
      <c r="B1378" s="3">
        <v>1297</v>
      </c>
      <c r="C1378" s="381"/>
      <c r="D1378" s="380" t="s">
        <v>6518</v>
      </c>
    </row>
    <row r="1379" spans="1:4">
      <c r="A1379" s="380" t="s">
        <v>6550</v>
      </c>
      <c r="B1379" s="3">
        <v>3066</v>
      </c>
      <c r="C1379" s="381"/>
      <c r="D1379" s="380" t="s">
        <v>6518</v>
      </c>
    </row>
    <row r="1380" spans="1:4">
      <c r="A1380" s="380" t="s">
        <v>1269</v>
      </c>
      <c r="B1380" s="3">
        <v>1267</v>
      </c>
      <c r="C1380" s="381"/>
      <c r="D1380" s="380" t="s">
        <v>6518</v>
      </c>
    </row>
    <row r="1381" spans="1:4">
      <c r="A1381" s="380" t="s">
        <v>5768</v>
      </c>
      <c r="B1381" s="3">
        <v>2632</v>
      </c>
      <c r="C1381" s="381"/>
      <c r="D1381" s="380" t="s">
        <v>6518</v>
      </c>
    </row>
    <row r="1382" spans="1:4">
      <c r="A1382" s="380" t="s">
        <v>6551</v>
      </c>
      <c r="B1382" s="3">
        <v>2761</v>
      </c>
      <c r="C1382" s="381"/>
      <c r="D1382" s="380" t="s">
        <v>6518</v>
      </c>
    </row>
    <row r="1383" spans="1:4">
      <c r="A1383" s="380" t="s">
        <v>1915</v>
      </c>
      <c r="B1383" s="3">
        <v>3680</v>
      </c>
      <c r="C1383" s="381"/>
      <c r="D1383" s="380" t="s">
        <v>6518</v>
      </c>
    </row>
    <row r="1384" spans="1:4">
      <c r="A1384" s="380" t="s">
        <v>6552</v>
      </c>
      <c r="B1384" s="3">
        <v>4219</v>
      </c>
      <c r="C1384" s="381"/>
      <c r="D1384" s="380" t="s">
        <v>6518</v>
      </c>
    </row>
    <row r="1385" spans="1:4">
      <c r="A1385" s="380" t="s">
        <v>3374</v>
      </c>
      <c r="B1385" s="3">
        <v>1363</v>
      </c>
      <c r="C1385" s="381"/>
      <c r="D1385" s="380" t="s">
        <v>6518</v>
      </c>
    </row>
    <row r="1386" spans="1:4">
      <c r="A1386" s="380" t="s">
        <v>6593</v>
      </c>
      <c r="B1386" s="4">
        <v>1941</v>
      </c>
      <c r="C1386" s="381"/>
      <c r="D1386" s="380" t="s">
        <v>6518</v>
      </c>
    </row>
    <row r="1387" spans="1:4">
      <c r="A1387" s="380" t="s">
        <v>6594</v>
      </c>
      <c r="B1387" s="4">
        <v>2089</v>
      </c>
      <c r="C1387" s="381"/>
      <c r="D1387" s="380" t="s">
        <v>6518</v>
      </c>
    </row>
    <row r="1388" spans="1:4">
      <c r="A1388" s="380" t="s">
        <v>6595</v>
      </c>
      <c r="B1388" s="4">
        <v>1795</v>
      </c>
      <c r="C1388" s="381"/>
      <c r="D1388" s="380" t="s">
        <v>6518</v>
      </c>
    </row>
    <row r="1389" spans="1:4">
      <c r="A1389" s="380" t="s">
        <v>6596</v>
      </c>
      <c r="B1389" s="4">
        <v>1670</v>
      </c>
      <c r="C1389" s="381"/>
      <c r="D1389" s="380" t="s">
        <v>6518</v>
      </c>
    </row>
    <row r="1390" spans="1:4">
      <c r="A1390" s="380" t="s">
        <v>6601</v>
      </c>
      <c r="B1390" s="4">
        <v>4954</v>
      </c>
      <c r="C1390" s="381"/>
      <c r="D1390" s="380" t="s">
        <v>6518</v>
      </c>
    </row>
    <row r="1391" spans="1:4">
      <c r="A1391" s="380" t="s">
        <v>6602</v>
      </c>
      <c r="B1391" s="4">
        <v>5192</v>
      </c>
      <c r="C1391" s="381"/>
      <c r="D1391" s="380" t="s">
        <v>6518</v>
      </c>
    </row>
    <row r="1392" spans="1:4">
      <c r="A1392" s="380" t="s">
        <v>6603</v>
      </c>
      <c r="B1392" s="4">
        <v>3439</v>
      </c>
      <c r="C1392" s="381"/>
      <c r="D1392" s="380" t="s">
        <v>6518</v>
      </c>
    </row>
    <row r="1393" spans="1:4">
      <c r="A1393" s="380" t="s">
        <v>6604</v>
      </c>
      <c r="B1393" s="4">
        <v>3675</v>
      </c>
      <c r="C1393" s="381"/>
      <c r="D1393" s="380" t="s">
        <v>6518</v>
      </c>
    </row>
    <row r="1394" spans="1:4">
      <c r="A1394" s="380" t="s">
        <v>6606</v>
      </c>
      <c r="B1394" s="4">
        <v>1669</v>
      </c>
      <c r="C1394" s="381"/>
      <c r="D1394" s="380" t="s">
        <v>6518</v>
      </c>
    </row>
    <row r="1395" spans="1:4">
      <c r="A1395" s="380" t="s">
        <v>6607</v>
      </c>
      <c r="B1395" s="4">
        <v>1700</v>
      </c>
      <c r="C1395" s="381"/>
      <c r="D1395" s="380" t="s">
        <v>6518</v>
      </c>
    </row>
    <row r="1396" spans="1:4">
      <c r="A1396" s="380" t="s">
        <v>6608</v>
      </c>
      <c r="B1396" s="4">
        <v>1526</v>
      </c>
      <c r="C1396" s="381"/>
      <c r="D1396" s="380" t="s">
        <v>6518</v>
      </c>
    </row>
    <row r="1397" spans="1:4">
      <c r="A1397" s="380" t="s">
        <v>6612</v>
      </c>
      <c r="B1397" s="4">
        <v>1875</v>
      </c>
      <c r="C1397" s="381"/>
      <c r="D1397" s="380" t="s">
        <v>6518</v>
      </c>
    </row>
    <row r="1398" spans="1:4">
      <c r="A1398" s="380" t="s">
        <v>4426</v>
      </c>
      <c r="B1398" s="4">
        <v>1991</v>
      </c>
      <c r="C1398" s="381"/>
      <c r="D1398" s="380" t="s">
        <v>6518</v>
      </c>
    </row>
    <row r="1399" spans="1:4">
      <c r="A1399" s="380" t="s">
        <v>6616</v>
      </c>
      <c r="B1399" s="4">
        <v>1680</v>
      </c>
      <c r="C1399" s="381"/>
      <c r="D1399" s="380" t="s">
        <v>6518</v>
      </c>
    </row>
    <row r="1400" spans="1:4">
      <c r="A1400" s="380" t="s">
        <v>6617</v>
      </c>
      <c r="B1400" s="4">
        <v>1556</v>
      </c>
      <c r="C1400" s="381"/>
      <c r="D1400" s="380" t="s">
        <v>6518</v>
      </c>
    </row>
    <row r="1401" spans="1:4">
      <c r="A1401" s="381"/>
      <c r="B1401" s="383"/>
      <c r="C1401" s="381"/>
      <c r="D1401" s="381"/>
    </row>
    <row r="1402" spans="1:4">
      <c r="A1402" s="380" t="s">
        <v>6518</v>
      </c>
      <c r="B1402" s="382">
        <f>SUM(B1372:B1400)</f>
        <v>72809</v>
      </c>
      <c r="C1402" s="381"/>
      <c r="D1402" s="406">
        <f>B1402/B1371</f>
        <v>1</v>
      </c>
    </row>
    <row r="1405" spans="1:4">
      <c r="A1405" s="389" t="s">
        <v>7553</v>
      </c>
      <c r="B1405" s="390">
        <f>SUM(B1406:B1427)</f>
        <v>73939</v>
      </c>
      <c r="C1405" s="370"/>
      <c r="D1405" s="370"/>
    </row>
    <row r="1406" spans="1:4">
      <c r="A1406" s="369" t="s">
        <v>5993</v>
      </c>
      <c r="B1406" s="4">
        <v>6613</v>
      </c>
      <c r="C1406" s="370"/>
      <c r="D1406" s="369" t="s">
        <v>5880</v>
      </c>
    </row>
    <row r="1407" spans="1:4">
      <c r="A1407" s="369" t="s">
        <v>6072</v>
      </c>
      <c r="B1407" s="3">
        <v>3208</v>
      </c>
      <c r="C1407" s="370"/>
      <c r="D1407" s="369" t="s">
        <v>5880</v>
      </c>
    </row>
    <row r="1408" spans="1:4">
      <c r="A1408" s="369" t="s">
        <v>6073</v>
      </c>
      <c r="B1408" s="3">
        <v>2901</v>
      </c>
      <c r="C1408" s="370"/>
      <c r="D1408" s="369" t="s">
        <v>5880</v>
      </c>
    </row>
    <row r="1409" spans="1:4">
      <c r="A1409" s="369" t="s">
        <v>6074</v>
      </c>
      <c r="B1409" s="3">
        <v>3147</v>
      </c>
      <c r="C1409" s="370"/>
      <c r="D1409" s="369" t="s">
        <v>5880</v>
      </c>
    </row>
    <row r="1410" spans="1:4">
      <c r="A1410" s="369" t="s">
        <v>6076</v>
      </c>
      <c r="B1410" s="3">
        <v>3190</v>
      </c>
      <c r="C1410" s="370"/>
      <c r="D1410" s="369" t="s">
        <v>5880</v>
      </c>
    </row>
    <row r="1411" spans="1:4">
      <c r="A1411" s="369" t="s">
        <v>6077</v>
      </c>
      <c r="B1411" s="3">
        <v>3014</v>
      </c>
      <c r="C1411" s="370"/>
      <c r="D1411" s="369" t="s">
        <v>5880</v>
      </c>
    </row>
    <row r="1412" spans="1:4">
      <c r="A1412" s="369" t="s">
        <v>6078</v>
      </c>
      <c r="B1412" s="3">
        <v>1548</v>
      </c>
      <c r="C1412" s="370"/>
      <c r="D1412" s="369" t="s">
        <v>5880</v>
      </c>
    </row>
    <row r="1413" spans="1:4">
      <c r="A1413" s="369" t="s">
        <v>6079</v>
      </c>
      <c r="B1413" s="3">
        <v>3189</v>
      </c>
      <c r="C1413" s="370"/>
      <c r="D1413" s="369" t="s">
        <v>5880</v>
      </c>
    </row>
    <row r="1414" spans="1:4">
      <c r="A1414" s="369" t="s">
        <v>6080</v>
      </c>
      <c r="B1414" s="3">
        <v>2969</v>
      </c>
      <c r="C1414" s="370"/>
      <c r="D1414" s="369" t="s">
        <v>5880</v>
      </c>
    </row>
    <row r="1415" spans="1:4">
      <c r="A1415" s="369" t="s">
        <v>6081</v>
      </c>
      <c r="B1415" s="3">
        <v>3030</v>
      </c>
      <c r="C1415" s="370"/>
      <c r="D1415" s="369" t="s">
        <v>5880</v>
      </c>
    </row>
    <row r="1416" spans="1:4">
      <c r="A1416" s="369" t="s">
        <v>6082</v>
      </c>
      <c r="B1416" s="3">
        <v>3281</v>
      </c>
      <c r="C1416" s="370"/>
      <c r="D1416" s="369" t="s">
        <v>5880</v>
      </c>
    </row>
    <row r="1417" spans="1:4">
      <c r="A1417" s="369" t="s">
        <v>6084</v>
      </c>
      <c r="B1417" s="3">
        <v>3105</v>
      </c>
      <c r="C1417" s="370"/>
      <c r="D1417" s="369" t="s">
        <v>5880</v>
      </c>
    </row>
    <row r="1418" spans="1:4">
      <c r="A1418" s="369" t="s">
        <v>6085</v>
      </c>
      <c r="B1418" s="3">
        <v>1669</v>
      </c>
      <c r="C1418" s="370"/>
      <c r="D1418" s="369" t="s">
        <v>5880</v>
      </c>
    </row>
    <row r="1419" spans="1:4">
      <c r="A1419" s="369" t="s">
        <v>6075</v>
      </c>
      <c r="B1419" s="3">
        <v>2851</v>
      </c>
      <c r="C1419" s="370"/>
      <c r="D1419" s="369" t="s">
        <v>5887</v>
      </c>
    </row>
    <row r="1420" spans="1:4">
      <c r="A1420" s="369" t="s">
        <v>5947</v>
      </c>
      <c r="B1420" s="4">
        <v>4689</v>
      </c>
      <c r="C1420" s="370"/>
      <c r="D1420" s="369" t="s">
        <v>5887</v>
      </c>
    </row>
    <row r="1421" spans="1:4">
      <c r="A1421" s="369" t="s">
        <v>5956</v>
      </c>
      <c r="B1421" s="4">
        <v>4147</v>
      </c>
      <c r="C1421" s="370"/>
      <c r="D1421" s="369" t="s">
        <v>5887</v>
      </c>
    </row>
    <row r="1422" spans="1:4">
      <c r="A1422" s="369" t="s">
        <v>5957</v>
      </c>
      <c r="B1422" s="4">
        <v>4759</v>
      </c>
      <c r="C1422" s="370"/>
      <c r="D1422" s="369" t="s">
        <v>5887</v>
      </c>
    </row>
    <row r="1423" spans="1:4">
      <c r="A1423" s="369" t="s">
        <v>5958</v>
      </c>
      <c r="B1423" s="4">
        <v>4260</v>
      </c>
      <c r="C1423" s="370"/>
      <c r="D1423" s="369" t="s">
        <v>5887</v>
      </c>
    </row>
    <row r="1424" spans="1:4">
      <c r="A1424" s="369" t="s">
        <v>5959</v>
      </c>
      <c r="B1424" s="4">
        <v>4801</v>
      </c>
      <c r="C1424" s="370"/>
      <c r="D1424" s="369" t="s">
        <v>5887</v>
      </c>
    </row>
    <row r="1425" spans="1:4">
      <c r="A1425" s="369" t="s">
        <v>6086</v>
      </c>
      <c r="B1425" s="3">
        <v>1571</v>
      </c>
      <c r="C1425" s="370"/>
      <c r="D1425" s="369" t="s">
        <v>5887</v>
      </c>
    </row>
    <row r="1426" spans="1:4">
      <c r="A1426" s="369" t="s">
        <v>6087</v>
      </c>
      <c r="B1426" s="4">
        <v>3167</v>
      </c>
      <c r="C1426" s="370"/>
      <c r="D1426" s="369" t="s">
        <v>5887</v>
      </c>
    </row>
    <row r="1427" spans="1:4">
      <c r="A1427" s="369" t="s">
        <v>6088</v>
      </c>
      <c r="B1427" s="4">
        <v>2830</v>
      </c>
      <c r="C1427" s="370"/>
      <c r="D1427" s="369" t="s">
        <v>5887</v>
      </c>
    </row>
    <row r="1428" spans="1:4">
      <c r="A1428" s="370"/>
      <c r="B1428" s="372"/>
      <c r="C1428" s="370"/>
      <c r="D1428" s="370"/>
    </row>
    <row r="1429" spans="1:4">
      <c r="A1429" s="369" t="s">
        <v>5880</v>
      </c>
      <c r="B1429" s="371">
        <f>SUM(B1406:B1418)</f>
        <v>40864</v>
      </c>
      <c r="C1429" s="370"/>
      <c r="D1429" s="400">
        <f>B1429/B1405</f>
        <v>0.55267179702186942</v>
      </c>
    </row>
    <row r="1430" spans="1:4">
      <c r="A1430" s="369" t="s">
        <v>5887</v>
      </c>
      <c r="B1430" s="371">
        <f>SUM(B1419:B1427)</f>
        <v>33075</v>
      </c>
      <c r="C1430" s="370"/>
      <c r="D1430" s="400">
        <f>B1430/B1405</f>
        <v>0.44732820297813064</v>
      </c>
    </row>
  </sheetData>
  <printOptions gridLinesSet="0"/>
  <pageMargins left="0.78740157480314965" right="0" top="0.51181102362204722" bottom="0.51181102362204722" header="0.51181102362204722" footer="0.51181102362204722"/>
  <pageSetup paperSize="9" scale="72" orientation="portrait" horizontalDpi="300" verticalDpi="300"/>
  <headerFooter alignWithMargins="0">
    <oddFooter>&amp;C&amp;"Times New Roman,Regular"&amp;8&amp;P of &amp;N</oddFooter>
  </headerFooter>
  <ignoredErrors>
    <ignoredError sqref="B567 B553 B569 B18 B42 B68 B129 D143:D144 B201 D217:D218 B221 D250:D251 B254 B270 B273 D289:D290 B293 B316 B319 B343 B367 D394:D395 B398 D417:D419 B422 B442 B445 D464:D466 B469 B487 D487 B490 D511:D512 B515 B531:B532 B648 B676 B737 D767:D768 B846 B863 B881 B1013 B1041 B1078 D1153:D1154 B1157 B1188 B1205 B1229 B1254 B1279 B1283 B1299 B1302 B1323 B1344 B1347 B1371 B1402 B1405 B179" unlockedFormula="1"/>
    <ignoredError sqref="B549:B550 B643:B645 B13:B15 B64:B65 B92:B93 B125:B126 B144 B363 B620:B621 B704:B706 B733:B734 B767 B791:B792 B824:B825 B842:B843 B860 B907:B908 B925:B926 B957 B976:B978 B1008:B1010 B1074 B1111 B1154 B1184 B1201 B1319 B1367 B37 B589:B591" formulaRange="1"/>
    <ignoredError sqref="B568 B1130:B1131 B143 B196:B198 B217:B218 B250:B251 B289:B290 B339:B340 B364 B394:B395 B417:B419 B464:B466 B511:B512 B768 B859 B882 B958 B1037:B1038 B1075 B1112 B1185 B1202 B1224:B1226 B1250:B1251 B1280 B1320 B1368 B1429:B1430" formulaRange="1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H1066"/>
  <sheetViews>
    <sheetView showGridLines="0" workbookViewId="0"/>
  </sheetViews>
  <sheetFormatPr baseColWidth="10" defaultColWidth="12.6640625" defaultRowHeight="14" x14ac:dyDescent="0"/>
  <cols>
    <col min="1" max="1" width="40.6640625" style="77" customWidth="1"/>
    <col min="2" max="2" width="10" style="77" customWidth="1"/>
    <col min="3" max="3" width="2.33203125" style="77" customWidth="1"/>
    <col min="4" max="4" width="43.83203125" style="77" customWidth="1"/>
    <col min="5" max="16384" width="12.6640625" style="77"/>
  </cols>
  <sheetData>
    <row r="1" spans="1:8">
      <c r="A1" s="137" t="s">
        <v>1872</v>
      </c>
      <c r="B1" s="138">
        <f>SUM(B2:B12)</f>
        <v>76530</v>
      </c>
      <c r="D1" s="78"/>
    </row>
    <row r="2" spans="1:8">
      <c r="A2" s="78" t="s">
        <v>806</v>
      </c>
      <c r="B2" s="3">
        <v>7039</v>
      </c>
      <c r="D2" s="78" t="s">
        <v>1872</v>
      </c>
      <c r="F2" s="1"/>
      <c r="H2" s="1"/>
    </row>
    <row r="3" spans="1:8">
      <c r="A3" s="78" t="s">
        <v>1883</v>
      </c>
      <c r="B3" s="3">
        <v>7631</v>
      </c>
      <c r="D3" s="78" t="s">
        <v>1872</v>
      </c>
      <c r="F3" s="1"/>
      <c r="H3" s="1"/>
    </row>
    <row r="4" spans="1:8">
      <c r="A4" s="78" t="s">
        <v>1880</v>
      </c>
      <c r="B4" s="3">
        <v>6652</v>
      </c>
      <c r="D4" s="78" t="s">
        <v>1872</v>
      </c>
      <c r="F4" s="1"/>
      <c r="H4" s="1"/>
    </row>
    <row r="5" spans="1:8">
      <c r="A5" s="78" t="s">
        <v>1879</v>
      </c>
      <c r="B5" s="3">
        <v>5598</v>
      </c>
      <c r="D5" s="78" t="s">
        <v>1872</v>
      </c>
      <c r="F5" s="1"/>
      <c r="H5" s="1"/>
    </row>
    <row r="6" spans="1:8">
      <c r="A6" s="78" t="s">
        <v>1878</v>
      </c>
      <c r="B6" s="3">
        <v>6637</v>
      </c>
      <c r="D6" s="78" t="s">
        <v>1872</v>
      </c>
      <c r="F6" s="1"/>
      <c r="H6" s="1"/>
    </row>
    <row r="7" spans="1:8">
      <c r="A7" s="78" t="s">
        <v>807</v>
      </c>
      <c r="B7" s="3">
        <v>7599</v>
      </c>
      <c r="D7" s="78" t="s">
        <v>1872</v>
      </c>
      <c r="F7" s="1"/>
      <c r="H7" s="1"/>
    </row>
    <row r="8" spans="1:8">
      <c r="A8" s="78" t="s">
        <v>1877</v>
      </c>
      <c r="B8" s="3">
        <v>6013</v>
      </c>
      <c r="D8" s="78" t="s">
        <v>1872</v>
      </c>
      <c r="F8" s="1"/>
      <c r="H8" s="1"/>
    </row>
    <row r="9" spans="1:8">
      <c r="A9" s="78" t="s">
        <v>1876</v>
      </c>
      <c r="B9" s="3">
        <v>5836</v>
      </c>
      <c r="D9" s="78" t="s">
        <v>1872</v>
      </c>
      <c r="F9" s="1"/>
      <c r="H9" s="1"/>
    </row>
    <row r="10" spans="1:8">
      <c r="A10" s="78" t="s">
        <v>1874</v>
      </c>
      <c r="B10" s="3">
        <v>6625</v>
      </c>
      <c r="D10" s="78" t="s">
        <v>1872</v>
      </c>
      <c r="F10" s="1"/>
      <c r="H10" s="1"/>
    </row>
    <row r="11" spans="1:8">
      <c r="A11" s="126" t="s">
        <v>2383</v>
      </c>
      <c r="B11" s="9">
        <v>8017</v>
      </c>
      <c r="C11" s="125"/>
      <c r="D11" s="126" t="s">
        <v>2371</v>
      </c>
      <c r="F11" s="1"/>
      <c r="H11" s="1"/>
    </row>
    <row r="12" spans="1:8">
      <c r="A12" s="126" t="s">
        <v>2380</v>
      </c>
      <c r="B12" s="9">
        <v>8883</v>
      </c>
      <c r="C12" s="125"/>
      <c r="D12" s="126" t="s">
        <v>2371</v>
      </c>
      <c r="F12" s="1"/>
      <c r="H12" s="1"/>
    </row>
    <row r="13" spans="1:8">
      <c r="F13" s="1"/>
      <c r="H13" s="1"/>
    </row>
    <row r="14" spans="1:8" ht="14.25" customHeight="1">
      <c r="A14" s="78" t="s">
        <v>1872</v>
      </c>
      <c r="B14" s="79">
        <f>SUM(B2:B10)</f>
        <v>59630</v>
      </c>
      <c r="D14" s="139">
        <f>B14/B1</f>
        <v>0.77917156670586696</v>
      </c>
      <c r="F14" s="1"/>
      <c r="H14" s="1"/>
    </row>
    <row r="15" spans="1:8">
      <c r="A15" s="126" t="s">
        <v>2371</v>
      </c>
      <c r="B15" s="79">
        <f>SUM(B11:B12)</f>
        <v>16900</v>
      </c>
      <c r="D15" s="139">
        <f>B15/B1</f>
        <v>0.22082843329413301</v>
      </c>
      <c r="F15" s="1"/>
      <c r="H15" s="1"/>
    </row>
    <row r="16" spans="1:8">
      <c r="F16" s="1"/>
      <c r="H16" s="1"/>
    </row>
    <row r="17" spans="1:8">
      <c r="F17" s="1"/>
      <c r="H17" s="1"/>
    </row>
    <row r="18" spans="1:8">
      <c r="A18" s="163" t="s">
        <v>2490</v>
      </c>
      <c r="B18" s="141">
        <f>SUM(B19:B26)</f>
        <v>78002</v>
      </c>
      <c r="F18" s="1"/>
      <c r="H18" s="1"/>
    </row>
    <row r="19" spans="1:8">
      <c r="A19" s="136" t="s">
        <v>2502</v>
      </c>
      <c r="B19" s="3">
        <v>10443</v>
      </c>
      <c r="C19" s="135"/>
      <c r="D19" s="136" t="s">
        <v>2490</v>
      </c>
      <c r="F19" s="1"/>
      <c r="H19" s="1"/>
    </row>
    <row r="20" spans="1:8">
      <c r="A20" s="136" t="s">
        <v>2025</v>
      </c>
      <c r="B20" s="3">
        <v>9986</v>
      </c>
      <c r="C20" s="135"/>
      <c r="D20" s="136" t="s">
        <v>2490</v>
      </c>
      <c r="F20" s="1"/>
      <c r="H20" s="1"/>
    </row>
    <row r="21" spans="1:8">
      <c r="A21" s="136" t="s">
        <v>2497</v>
      </c>
      <c r="B21" s="3">
        <v>9569</v>
      </c>
      <c r="C21" s="135"/>
      <c r="D21" s="136" t="s">
        <v>2490</v>
      </c>
      <c r="F21" s="1"/>
      <c r="H21" s="1"/>
    </row>
    <row r="22" spans="1:8">
      <c r="A22" s="136" t="s">
        <v>2495</v>
      </c>
      <c r="B22" s="3">
        <v>9292</v>
      </c>
      <c r="C22" s="135"/>
      <c r="D22" s="136" t="s">
        <v>2490</v>
      </c>
      <c r="F22" s="1"/>
      <c r="H22" s="1"/>
    </row>
    <row r="23" spans="1:8">
      <c r="A23" s="136" t="s">
        <v>2494</v>
      </c>
      <c r="B23" s="3">
        <v>9948</v>
      </c>
      <c r="C23" s="135"/>
      <c r="D23" s="136" t="s">
        <v>2490</v>
      </c>
      <c r="F23" s="1"/>
      <c r="H23" s="1"/>
    </row>
    <row r="24" spans="1:8">
      <c r="A24" s="136" t="s">
        <v>2492</v>
      </c>
      <c r="B24" s="3">
        <v>10765</v>
      </c>
      <c r="C24" s="135"/>
      <c r="D24" s="136" t="s">
        <v>2490</v>
      </c>
      <c r="F24" s="1"/>
      <c r="H24" s="1"/>
    </row>
    <row r="25" spans="1:8">
      <c r="A25" s="136" t="s">
        <v>2491</v>
      </c>
      <c r="B25" s="3">
        <v>9921</v>
      </c>
      <c r="C25" s="135"/>
      <c r="D25" s="136" t="s">
        <v>2490</v>
      </c>
      <c r="F25" s="1"/>
      <c r="H25" s="1"/>
    </row>
    <row r="26" spans="1:8">
      <c r="A26" s="118" t="s">
        <v>2293</v>
      </c>
      <c r="B26" s="3">
        <v>8078</v>
      </c>
      <c r="C26" s="117"/>
      <c r="D26" s="118" t="s">
        <v>2289</v>
      </c>
      <c r="F26" s="1"/>
      <c r="H26" s="1"/>
    </row>
    <row r="27" spans="1:8">
      <c r="F27" s="1"/>
      <c r="H27" s="1"/>
    </row>
    <row r="28" spans="1:8">
      <c r="A28" s="136" t="s">
        <v>2490</v>
      </c>
      <c r="B28" s="79">
        <f>SUM(B19:B25)</f>
        <v>69924</v>
      </c>
      <c r="D28" s="139">
        <f>B28/B18</f>
        <v>0.89643855285761909</v>
      </c>
      <c r="F28" s="1"/>
      <c r="H28" s="1"/>
    </row>
    <row r="29" spans="1:8">
      <c r="A29" s="118" t="s">
        <v>2289</v>
      </c>
      <c r="B29" s="79">
        <f>B26</f>
        <v>8078</v>
      </c>
      <c r="D29" s="139">
        <f>B29/B18</f>
        <v>0.10356144714238097</v>
      </c>
      <c r="F29" s="1"/>
      <c r="H29" s="1"/>
    </row>
    <row r="30" spans="1:8">
      <c r="F30" s="1"/>
      <c r="H30" s="1"/>
    </row>
    <row r="31" spans="1:8">
      <c r="F31" s="1"/>
      <c r="H31" s="1"/>
    </row>
    <row r="32" spans="1:8">
      <c r="A32" s="145" t="s">
        <v>1959</v>
      </c>
      <c r="B32" s="141">
        <f>SUM(B33:B39)</f>
        <v>74538</v>
      </c>
      <c r="F32" s="1"/>
      <c r="H32" s="1"/>
    </row>
    <row r="33" spans="1:8">
      <c r="A33" s="90" t="s">
        <v>1977</v>
      </c>
      <c r="B33" s="3">
        <v>11254</v>
      </c>
      <c r="C33" s="89"/>
      <c r="D33" s="90" t="s">
        <v>1959</v>
      </c>
      <c r="F33" s="1"/>
      <c r="H33" s="1"/>
    </row>
    <row r="34" spans="1:8">
      <c r="A34" s="90" t="s">
        <v>1970</v>
      </c>
      <c r="B34" s="3">
        <v>11872</v>
      </c>
      <c r="C34" s="89"/>
      <c r="D34" s="90" t="s">
        <v>1959</v>
      </c>
      <c r="F34" s="1"/>
      <c r="H34" s="1"/>
    </row>
    <row r="35" spans="1:8">
      <c r="A35" s="90" t="s">
        <v>1961</v>
      </c>
      <c r="B35" s="3">
        <v>7221</v>
      </c>
      <c r="C35" s="89"/>
      <c r="D35" s="90" t="s">
        <v>1959</v>
      </c>
      <c r="F35" s="1"/>
      <c r="H35" s="1"/>
    </row>
    <row r="36" spans="1:8">
      <c r="A36" s="90" t="s">
        <v>1960</v>
      </c>
      <c r="B36" s="3">
        <v>11694</v>
      </c>
      <c r="C36" s="89"/>
      <c r="D36" s="90" t="s">
        <v>1959</v>
      </c>
      <c r="F36" s="1"/>
      <c r="H36" s="1"/>
    </row>
    <row r="37" spans="1:8">
      <c r="A37" s="94" t="s">
        <v>2015</v>
      </c>
      <c r="B37" s="3">
        <v>10317</v>
      </c>
      <c r="C37" s="93"/>
      <c r="D37" s="94" t="s">
        <v>2007</v>
      </c>
      <c r="F37" s="1"/>
      <c r="H37" s="1"/>
    </row>
    <row r="38" spans="1:8">
      <c r="A38" s="90" t="s">
        <v>1978</v>
      </c>
      <c r="B38" s="3">
        <v>10932</v>
      </c>
      <c r="C38" s="89"/>
      <c r="D38" s="89" t="s">
        <v>1966</v>
      </c>
      <c r="F38" s="1"/>
      <c r="H38" s="1"/>
    </row>
    <row r="39" spans="1:8">
      <c r="A39" s="90" t="s">
        <v>1967</v>
      </c>
      <c r="B39" s="3">
        <v>11248</v>
      </c>
      <c r="C39" s="89"/>
      <c r="D39" s="89" t="s">
        <v>1966</v>
      </c>
      <c r="F39" s="1"/>
      <c r="H39" s="1"/>
    </row>
    <row r="40" spans="1:8">
      <c r="F40" s="1"/>
      <c r="H40" s="1"/>
    </row>
    <row r="41" spans="1:8">
      <c r="A41" s="90" t="s">
        <v>1959</v>
      </c>
      <c r="B41" s="79">
        <f>SUM(B33:B36)</f>
        <v>42041</v>
      </c>
      <c r="D41" s="139">
        <f>B41/B32</f>
        <v>0.56402103624996647</v>
      </c>
      <c r="F41" s="1"/>
      <c r="H41" s="1"/>
    </row>
    <row r="42" spans="1:8">
      <c r="A42" s="94" t="s">
        <v>2007</v>
      </c>
      <c r="B42" s="79">
        <f>B37</f>
        <v>10317</v>
      </c>
      <c r="D42" s="139">
        <f>B42/B32</f>
        <v>0.13841262174997987</v>
      </c>
      <c r="F42" s="1"/>
      <c r="H42" s="1"/>
    </row>
    <row r="43" spans="1:8">
      <c r="A43" s="89" t="s">
        <v>1966</v>
      </c>
      <c r="B43" s="79">
        <f>SUM(B38:B39)</f>
        <v>22180</v>
      </c>
      <c r="D43" s="139">
        <f>B43/B32</f>
        <v>0.29756634200005366</v>
      </c>
      <c r="F43" s="1"/>
      <c r="H43" s="1"/>
    </row>
    <row r="44" spans="1:8">
      <c r="F44" s="1"/>
      <c r="H44" s="1"/>
    </row>
    <row r="45" spans="1:8">
      <c r="F45" s="1"/>
      <c r="H45" s="1"/>
    </row>
    <row r="46" spans="1:8">
      <c r="A46" s="161" t="s">
        <v>2311</v>
      </c>
      <c r="B46" s="141">
        <f>SUM(B47:B55)</f>
        <v>76835</v>
      </c>
      <c r="F46" s="1"/>
      <c r="H46" s="1"/>
    </row>
    <row r="47" spans="1:8">
      <c r="A47" s="128" t="s">
        <v>2424</v>
      </c>
      <c r="B47" s="3">
        <v>9551</v>
      </c>
      <c r="C47" s="127"/>
      <c r="D47" s="128" t="s">
        <v>2311</v>
      </c>
      <c r="F47" s="1"/>
      <c r="H47" s="1"/>
    </row>
    <row r="48" spans="1:8">
      <c r="A48" s="128" t="s">
        <v>2423</v>
      </c>
      <c r="B48" s="3">
        <v>9361</v>
      </c>
      <c r="C48" s="127"/>
      <c r="D48" s="128" t="s">
        <v>2311</v>
      </c>
      <c r="F48" s="1"/>
      <c r="H48" s="1"/>
    </row>
    <row r="49" spans="1:8">
      <c r="A49" s="128" t="s">
        <v>2421</v>
      </c>
      <c r="B49" s="3">
        <v>7317</v>
      </c>
      <c r="C49" s="127"/>
      <c r="D49" s="128" t="s">
        <v>2311</v>
      </c>
      <c r="F49" s="1"/>
      <c r="H49" s="1"/>
    </row>
    <row r="50" spans="1:8">
      <c r="A50" s="128" t="s">
        <v>816</v>
      </c>
      <c r="B50" s="3">
        <v>10308</v>
      </c>
      <c r="C50" s="127"/>
      <c r="D50" s="128" t="s">
        <v>2311</v>
      </c>
      <c r="F50" s="1"/>
      <c r="H50" s="1"/>
    </row>
    <row r="51" spans="1:8">
      <c r="A51" s="128" t="s">
        <v>2414</v>
      </c>
      <c r="B51" s="3">
        <v>9177</v>
      </c>
      <c r="C51" s="127"/>
      <c r="D51" s="128" t="s">
        <v>2311</v>
      </c>
      <c r="F51" s="1"/>
      <c r="H51" s="1"/>
    </row>
    <row r="52" spans="1:8">
      <c r="A52" s="128" t="s">
        <v>2413</v>
      </c>
      <c r="B52" s="3">
        <v>8634</v>
      </c>
      <c r="C52" s="127"/>
      <c r="D52" s="128" t="s">
        <v>2311</v>
      </c>
      <c r="F52" s="1"/>
      <c r="H52" s="1"/>
    </row>
    <row r="53" spans="1:8">
      <c r="A53" s="128" t="s">
        <v>2412</v>
      </c>
      <c r="B53" s="3">
        <v>8148</v>
      </c>
      <c r="C53" s="127"/>
      <c r="D53" s="128" t="s">
        <v>2311</v>
      </c>
      <c r="F53" s="1"/>
      <c r="H53" s="1"/>
    </row>
    <row r="54" spans="1:8">
      <c r="A54" s="128" t="s">
        <v>2410</v>
      </c>
      <c r="B54" s="3">
        <v>8245</v>
      </c>
      <c r="C54" s="127"/>
      <c r="D54" s="128" t="s">
        <v>2311</v>
      </c>
      <c r="F54" s="1"/>
      <c r="H54" s="1"/>
    </row>
    <row r="55" spans="1:8">
      <c r="A55" s="118" t="s">
        <v>2309</v>
      </c>
      <c r="B55" s="3">
        <v>6094</v>
      </c>
      <c r="C55" s="117"/>
      <c r="D55" s="118" t="s">
        <v>2287</v>
      </c>
      <c r="F55" s="1"/>
      <c r="H55" s="1"/>
    </row>
    <row r="56" spans="1:8">
      <c r="F56" s="1"/>
      <c r="H56" s="1"/>
    </row>
    <row r="57" spans="1:8">
      <c r="A57" s="128" t="s">
        <v>2311</v>
      </c>
      <c r="B57" s="79">
        <f>SUM(B47:B54)</f>
        <v>70741</v>
      </c>
      <c r="D57" s="139">
        <f>B57/B46</f>
        <v>0.92068718682891915</v>
      </c>
      <c r="F57" s="1"/>
      <c r="H57" s="1"/>
    </row>
    <row r="58" spans="1:8">
      <c r="A58" s="118" t="s">
        <v>2287</v>
      </c>
      <c r="B58" s="79">
        <f>B55</f>
        <v>6094</v>
      </c>
      <c r="D58" s="139">
        <f>B58/B46</f>
        <v>7.9312813171080881E-2</v>
      </c>
      <c r="F58" s="1"/>
      <c r="H58" s="1"/>
    </row>
    <row r="59" spans="1:8">
      <c r="F59" s="1"/>
      <c r="H59" s="1"/>
    </row>
    <row r="60" spans="1:8">
      <c r="F60" s="1"/>
      <c r="H60" s="1"/>
    </row>
    <row r="61" spans="1:8">
      <c r="A61" s="155" t="s">
        <v>2550</v>
      </c>
      <c r="B61" s="141">
        <f>SUM(B62:B70)</f>
        <v>77832</v>
      </c>
      <c r="F61" s="1"/>
      <c r="H61" s="1"/>
    </row>
    <row r="62" spans="1:8">
      <c r="A62" s="132" t="s">
        <v>2461</v>
      </c>
      <c r="B62" s="3">
        <v>10427</v>
      </c>
      <c r="C62" s="131"/>
      <c r="D62" s="132" t="s">
        <v>2445</v>
      </c>
      <c r="F62" s="1"/>
      <c r="H62" s="1"/>
    </row>
    <row r="63" spans="1:8">
      <c r="A63" s="132" t="s">
        <v>2460</v>
      </c>
      <c r="B63" s="3">
        <v>7850</v>
      </c>
      <c r="C63" s="131"/>
      <c r="D63" s="132" t="s">
        <v>2445</v>
      </c>
      <c r="F63" s="1"/>
      <c r="H63" s="1"/>
    </row>
    <row r="64" spans="1:8">
      <c r="A64" s="132" t="s">
        <v>2459</v>
      </c>
      <c r="B64" s="3">
        <v>5980</v>
      </c>
      <c r="C64" s="131"/>
      <c r="D64" s="132" t="s">
        <v>2444</v>
      </c>
      <c r="F64" s="1"/>
      <c r="H64" s="1"/>
    </row>
    <row r="65" spans="1:8">
      <c r="A65" s="132" t="s">
        <v>2458</v>
      </c>
      <c r="B65" s="3">
        <v>6532</v>
      </c>
      <c r="C65" s="131"/>
      <c r="D65" s="132" t="s">
        <v>2444</v>
      </c>
      <c r="F65" s="1"/>
      <c r="H65" s="1"/>
    </row>
    <row r="66" spans="1:8">
      <c r="A66" s="132" t="s">
        <v>2455</v>
      </c>
      <c r="B66" s="3">
        <v>9623</v>
      </c>
      <c r="C66" s="131"/>
      <c r="D66" s="132" t="s">
        <v>2444</v>
      </c>
      <c r="F66" s="1"/>
      <c r="H66" s="1"/>
    </row>
    <row r="67" spans="1:8">
      <c r="A67" s="124" t="s">
        <v>2366</v>
      </c>
      <c r="B67" s="3">
        <v>8333</v>
      </c>
      <c r="C67" s="123"/>
      <c r="D67" s="124" t="s">
        <v>2347</v>
      </c>
      <c r="F67" s="1"/>
      <c r="H67" s="1"/>
    </row>
    <row r="68" spans="1:8">
      <c r="A68" s="124" t="s">
        <v>2365</v>
      </c>
      <c r="B68" s="3">
        <v>8543</v>
      </c>
      <c r="C68" s="123"/>
      <c r="D68" s="124" t="s">
        <v>2347</v>
      </c>
      <c r="F68" s="1"/>
      <c r="H68" s="1"/>
    </row>
    <row r="69" spans="1:8">
      <c r="A69" s="124" t="s">
        <v>2351</v>
      </c>
      <c r="B69" s="4">
        <v>12471</v>
      </c>
      <c r="C69" s="123"/>
      <c r="D69" s="124" t="s">
        <v>2347</v>
      </c>
      <c r="F69" s="1"/>
      <c r="H69" s="1"/>
    </row>
    <row r="70" spans="1:8">
      <c r="A70" s="124" t="s">
        <v>2348</v>
      </c>
      <c r="B70" s="4">
        <v>8073</v>
      </c>
      <c r="C70" s="123"/>
      <c r="D70" s="124" t="s">
        <v>2347</v>
      </c>
      <c r="F70" s="1"/>
      <c r="H70" s="1"/>
    </row>
    <row r="71" spans="1:8">
      <c r="F71" s="1"/>
      <c r="H71" s="1"/>
    </row>
    <row r="72" spans="1:8">
      <c r="A72" s="132" t="s">
        <v>2445</v>
      </c>
      <c r="B72" s="79">
        <f>SUM(B62:B63)</f>
        <v>18277</v>
      </c>
      <c r="D72" s="139">
        <f>B72/B61</f>
        <v>0.23482629252749512</v>
      </c>
      <c r="F72" s="1"/>
      <c r="H72" s="1"/>
    </row>
    <row r="73" spans="1:8">
      <c r="A73" s="132" t="s">
        <v>2444</v>
      </c>
      <c r="B73" s="79">
        <f>SUM(B64:B66)</f>
        <v>22135</v>
      </c>
      <c r="D73" s="139">
        <f>B73/B61</f>
        <v>0.28439459348340013</v>
      </c>
      <c r="F73" s="1"/>
      <c r="H73" s="1"/>
    </row>
    <row r="74" spans="1:8">
      <c r="A74" s="124" t="s">
        <v>2347</v>
      </c>
      <c r="B74" s="79">
        <f>SUM(B67:B70)</f>
        <v>37420</v>
      </c>
      <c r="D74" s="139">
        <f>B74/B61</f>
        <v>0.48077911398910472</v>
      </c>
      <c r="F74" s="1"/>
      <c r="H74" s="1"/>
    </row>
    <row r="75" spans="1:8">
      <c r="A75" s="132"/>
      <c r="F75" s="1"/>
      <c r="H75" s="1"/>
    </row>
    <row r="76" spans="1:8">
      <c r="A76" s="132"/>
      <c r="F76" s="1"/>
      <c r="H76" s="1"/>
    </row>
    <row r="77" spans="1:8">
      <c r="A77" s="150" t="s">
        <v>2533</v>
      </c>
      <c r="B77" s="141">
        <f>SUM(B78:B86)</f>
        <v>72875</v>
      </c>
      <c r="F77" s="1"/>
      <c r="H77" s="1"/>
    </row>
    <row r="78" spans="1:8">
      <c r="A78" s="112" t="s">
        <v>2236</v>
      </c>
      <c r="B78" s="9">
        <v>9080</v>
      </c>
      <c r="C78" s="111"/>
      <c r="D78" s="112" t="s">
        <v>2216</v>
      </c>
      <c r="F78" s="1"/>
      <c r="H78" s="1"/>
    </row>
    <row r="79" spans="1:8">
      <c r="A79" s="112" t="s">
        <v>2235</v>
      </c>
      <c r="B79" s="9">
        <v>7051</v>
      </c>
      <c r="C79" s="111"/>
      <c r="D79" s="111" t="s">
        <v>2216</v>
      </c>
      <c r="F79" s="1"/>
      <c r="H79" s="1"/>
    </row>
    <row r="80" spans="1:8">
      <c r="A80" s="112" t="s">
        <v>2234</v>
      </c>
      <c r="B80" s="9">
        <v>7590</v>
      </c>
      <c r="C80" s="111"/>
      <c r="D80" s="111" t="s">
        <v>2216</v>
      </c>
      <c r="F80" s="1"/>
      <c r="H80" s="1"/>
    </row>
    <row r="81" spans="1:8">
      <c r="A81" s="112" t="s">
        <v>2220</v>
      </c>
      <c r="B81" s="9">
        <v>7540</v>
      </c>
      <c r="C81" s="111"/>
      <c r="D81" s="111" t="s">
        <v>2216</v>
      </c>
      <c r="F81" s="1"/>
      <c r="H81" s="1"/>
    </row>
    <row r="82" spans="1:8">
      <c r="A82" s="112" t="s">
        <v>2219</v>
      </c>
      <c r="B82" s="9">
        <v>8361</v>
      </c>
      <c r="C82" s="111"/>
      <c r="D82" s="111" t="s">
        <v>2216</v>
      </c>
      <c r="F82" s="1"/>
      <c r="H82" s="1"/>
    </row>
    <row r="83" spans="1:8">
      <c r="A83" s="112" t="s">
        <v>2218</v>
      </c>
      <c r="B83" s="9">
        <v>8723</v>
      </c>
      <c r="C83" s="111"/>
      <c r="D83" s="111" t="s">
        <v>2216</v>
      </c>
      <c r="F83" s="1"/>
      <c r="H83" s="1"/>
    </row>
    <row r="84" spans="1:8">
      <c r="A84" s="112" t="s">
        <v>2217</v>
      </c>
      <c r="B84" s="9">
        <v>6968</v>
      </c>
      <c r="C84" s="111"/>
      <c r="D84" s="111" t="s">
        <v>2216</v>
      </c>
      <c r="F84" s="1"/>
      <c r="H84" s="1"/>
    </row>
    <row r="85" spans="1:8">
      <c r="A85" s="96" t="s">
        <v>2035</v>
      </c>
      <c r="B85" s="3">
        <v>8987</v>
      </c>
      <c r="C85" s="95"/>
      <c r="D85" s="96" t="s">
        <v>2033</v>
      </c>
      <c r="F85" s="1"/>
      <c r="H85" s="1"/>
    </row>
    <row r="86" spans="1:8">
      <c r="A86" s="96" t="s">
        <v>1698</v>
      </c>
      <c r="B86" s="3">
        <v>8575</v>
      </c>
      <c r="C86" s="95"/>
      <c r="D86" s="96" t="s">
        <v>2036</v>
      </c>
      <c r="F86" s="1"/>
      <c r="H86" s="1"/>
    </row>
    <row r="87" spans="1:8">
      <c r="F87" s="1"/>
      <c r="H87" s="1"/>
    </row>
    <row r="88" spans="1:8">
      <c r="A88" s="111" t="s">
        <v>2216</v>
      </c>
      <c r="B88" s="79">
        <f>SUM(B78:B84)</f>
        <v>55313</v>
      </c>
      <c r="D88" s="139">
        <f>B88/B77</f>
        <v>0.75901200686106352</v>
      </c>
      <c r="F88" s="1"/>
      <c r="H88" s="1"/>
    </row>
    <row r="89" spans="1:8">
      <c r="A89" s="96" t="s">
        <v>2033</v>
      </c>
      <c r="B89" s="79">
        <f>B85</f>
        <v>8987</v>
      </c>
      <c r="D89" s="139">
        <f>B89/B77</f>
        <v>0.12332075471698113</v>
      </c>
      <c r="F89" s="1"/>
      <c r="H89" s="1"/>
    </row>
    <row r="90" spans="1:8">
      <c r="A90" s="96" t="s">
        <v>2036</v>
      </c>
      <c r="B90" s="79">
        <f>B86</f>
        <v>8575</v>
      </c>
      <c r="D90" s="139">
        <f>B90/B77</f>
        <v>0.11766723842195541</v>
      </c>
      <c r="F90" s="1"/>
      <c r="H90" s="1"/>
    </row>
    <row r="91" spans="1:8">
      <c r="A91" s="96"/>
      <c r="F91" s="1"/>
      <c r="H91" s="1"/>
    </row>
    <row r="92" spans="1:8">
      <c r="F92" s="1"/>
      <c r="H92" s="1"/>
    </row>
    <row r="93" spans="1:8">
      <c r="A93" s="145" t="s">
        <v>1962</v>
      </c>
      <c r="B93" s="141">
        <f>SUM(B94:B100)</f>
        <v>75812</v>
      </c>
      <c r="F93" s="1"/>
      <c r="H93" s="1"/>
    </row>
    <row r="94" spans="1:8">
      <c r="A94" s="90" t="s">
        <v>1982</v>
      </c>
      <c r="B94" s="3">
        <v>11891</v>
      </c>
      <c r="C94" s="89"/>
      <c r="D94" s="90" t="s">
        <v>1959</v>
      </c>
      <c r="F94" s="1"/>
      <c r="H94" s="1"/>
    </row>
    <row r="95" spans="1:8">
      <c r="A95" s="90" t="s">
        <v>1971</v>
      </c>
      <c r="B95" s="3">
        <v>12135</v>
      </c>
      <c r="C95" s="89"/>
      <c r="D95" s="90" t="s">
        <v>1959</v>
      </c>
      <c r="F95" s="1"/>
      <c r="H95" s="1"/>
    </row>
    <row r="96" spans="1:8">
      <c r="A96" s="90" t="s">
        <v>1984</v>
      </c>
      <c r="B96" s="3">
        <v>11129</v>
      </c>
      <c r="C96" s="89"/>
      <c r="D96" s="90" t="s">
        <v>1962</v>
      </c>
      <c r="F96" s="1"/>
      <c r="H96" s="1"/>
    </row>
    <row r="97" spans="1:8">
      <c r="A97" s="90" t="s">
        <v>1981</v>
      </c>
      <c r="B97" s="3">
        <v>11671</v>
      </c>
      <c r="C97" s="89"/>
      <c r="D97" s="90" t="s">
        <v>1962</v>
      </c>
      <c r="F97" s="1"/>
      <c r="H97" s="1"/>
    </row>
    <row r="98" spans="1:8">
      <c r="A98" s="90" t="s">
        <v>1979</v>
      </c>
      <c r="B98" s="3">
        <v>11512</v>
      </c>
      <c r="C98" s="89"/>
      <c r="D98" s="90" t="s">
        <v>1962</v>
      </c>
      <c r="F98" s="1"/>
      <c r="H98" s="1"/>
    </row>
    <row r="99" spans="1:8">
      <c r="A99" s="90" t="s">
        <v>1969</v>
      </c>
      <c r="B99" s="3">
        <v>6701</v>
      </c>
      <c r="C99" s="89"/>
      <c r="D99" s="90" t="s">
        <v>1962</v>
      </c>
      <c r="F99" s="1"/>
      <c r="H99" s="1"/>
    </row>
    <row r="100" spans="1:8">
      <c r="A100" s="90" t="s">
        <v>1963</v>
      </c>
      <c r="B100" s="3">
        <v>10773</v>
      </c>
      <c r="C100" s="89"/>
      <c r="D100" s="90" t="s">
        <v>1962</v>
      </c>
      <c r="F100" s="1"/>
      <c r="H100" s="1"/>
    </row>
    <row r="101" spans="1:8">
      <c r="F101" s="1"/>
      <c r="H101" s="1"/>
    </row>
    <row r="102" spans="1:8">
      <c r="A102" s="90" t="s">
        <v>1959</v>
      </c>
      <c r="B102" s="79">
        <f>SUM(B94:B95)</f>
        <v>24026</v>
      </c>
      <c r="D102" s="139">
        <f>B102/B93</f>
        <v>0.31691552788476757</v>
      </c>
      <c r="F102" s="1"/>
      <c r="H102" s="1"/>
    </row>
    <row r="103" spans="1:8">
      <c r="A103" s="90" t="s">
        <v>1962</v>
      </c>
      <c r="B103" s="79">
        <f>SUM(B96:B100)</f>
        <v>51786</v>
      </c>
      <c r="D103" s="139">
        <f>B103/B93</f>
        <v>0.68308447211523238</v>
      </c>
      <c r="F103" s="1"/>
      <c r="H103" s="1"/>
    </row>
    <row r="104" spans="1:8">
      <c r="F104" s="1"/>
      <c r="H104" s="1"/>
    </row>
    <row r="105" spans="1:8">
      <c r="F105" s="1"/>
      <c r="H105" s="1"/>
    </row>
    <row r="106" spans="1:8">
      <c r="A106" s="161" t="s">
        <v>2545</v>
      </c>
      <c r="B106" s="141">
        <f>SUM(B107:B114)</f>
        <v>71307</v>
      </c>
      <c r="F106" s="1"/>
      <c r="H106" s="1"/>
    </row>
    <row r="107" spans="1:8">
      <c r="A107" s="128" t="s">
        <v>2418</v>
      </c>
      <c r="B107" s="3">
        <v>9433</v>
      </c>
      <c r="C107" s="127"/>
      <c r="D107" s="128" t="s">
        <v>2311</v>
      </c>
      <c r="F107" s="1"/>
      <c r="H107" s="1"/>
    </row>
    <row r="108" spans="1:8">
      <c r="A108" s="128" t="s">
        <v>1909</v>
      </c>
      <c r="B108" s="3">
        <v>8656</v>
      </c>
      <c r="C108" s="127"/>
      <c r="D108" s="128" t="s">
        <v>2310</v>
      </c>
      <c r="F108" s="1"/>
      <c r="H108" s="1"/>
    </row>
    <row r="109" spans="1:8">
      <c r="A109" s="128" t="s">
        <v>2425</v>
      </c>
      <c r="B109" s="3">
        <v>9134</v>
      </c>
      <c r="C109" s="127"/>
      <c r="D109" s="128" t="s">
        <v>2310</v>
      </c>
      <c r="F109" s="1"/>
      <c r="H109" s="1"/>
    </row>
    <row r="110" spans="1:8">
      <c r="A110" s="128" t="s">
        <v>2420</v>
      </c>
      <c r="B110" s="3">
        <v>6882</v>
      </c>
      <c r="C110" s="127"/>
      <c r="D110" s="128" t="s">
        <v>2310</v>
      </c>
      <c r="F110" s="1"/>
      <c r="H110" s="1"/>
    </row>
    <row r="111" spans="1:8">
      <c r="A111" s="128" t="s">
        <v>2419</v>
      </c>
      <c r="B111" s="3">
        <v>8669</v>
      </c>
      <c r="C111" s="127"/>
      <c r="D111" s="128" t="s">
        <v>2310</v>
      </c>
      <c r="F111" s="1"/>
      <c r="H111" s="1"/>
    </row>
    <row r="112" spans="1:8">
      <c r="A112" s="128" t="s">
        <v>2416</v>
      </c>
      <c r="B112" s="3">
        <v>9281</v>
      </c>
      <c r="C112" s="127"/>
      <c r="D112" s="128" t="s">
        <v>2310</v>
      </c>
      <c r="F112" s="1"/>
      <c r="H112" s="1"/>
    </row>
    <row r="113" spans="1:8">
      <c r="A113" s="118" t="s">
        <v>2298</v>
      </c>
      <c r="B113" s="4">
        <v>9813</v>
      </c>
      <c r="C113" s="117"/>
      <c r="D113" s="118" t="s">
        <v>2287</v>
      </c>
      <c r="F113" s="1"/>
      <c r="H113" s="1"/>
    </row>
    <row r="114" spans="1:8">
      <c r="A114" s="118" t="s">
        <v>2288</v>
      </c>
      <c r="B114" s="4">
        <v>9439</v>
      </c>
      <c r="C114" s="117"/>
      <c r="D114" s="118" t="s">
        <v>2287</v>
      </c>
      <c r="F114" s="1"/>
      <c r="H114" s="1"/>
    </row>
    <row r="115" spans="1:8">
      <c r="F115" s="1"/>
      <c r="H115" s="1"/>
    </row>
    <row r="116" spans="1:8">
      <c r="A116" s="128" t="s">
        <v>2311</v>
      </c>
      <c r="B116" s="79">
        <f>B107</f>
        <v>9433</v>
      </c>
      <c r="D116" s="139">
        <f>B116/B106</f>
        <v>0.13228715273395319</v>
      </c>
      <c r="F116" s="1"/>
      <c r="H116" s="1"/>
    </row>
    <row r="117" spans="1:8">
      <c r="A117" s="128" t="s">
        <v>2310</v>
      </c>
      <c r="B117" s="79">
        <f>SUM(B108:B112)</f>
        <v>42622</v>
      </c>
      <c r="D117" s="139">
        <f>B117/B106</f>
        <v>0.59772532850912252</v>
      </c>
      <c r="F117" s="1"/>
      <c r="H117" s="1"/>
    </row>
    <row r="118" spans="1:8">
      <c r="A118" s="118" t="s">
        <v>2287</v>
      </c>
      <c r="B118" s="79">
        <f>SUM(B113:B114)</f>
        <v>19252</v>
      </c>
      <c r="D118" s="139">
        <f>B118/B106</f>
        <v>0.26998751875692428</v>
      </c>
      <c r="F118" s="1"/>
      <c r="H118" s="1"/>
    </row>
    <row r="119" spans="1:8">
      <c r="F119" s="1"/>
      <c r="H119" s="1"/>
    </row>
    <row r="120" spans="1:8">
      <c r="F120" s="1"/>
      <c r="H120" s="1"/>
    </row>
    <row r="121" spans="1:8">
      <c r="A121" s="167" t="s">
        <v>2428</v>
      </c>
      <c r="B121" s="141">
        <f>SUM(B122:B131)</f>
        <v>75579</v>
      </c>
      <c r="F121" s="1"/>
      <c r="H121" s="1"/>
    </row>
    <row r="122" spans="1:8">
      <c r="A122" s="130" t="s">
        <v>2443</v>
      </c>
      <c r="B122" s="9">
        <v>7636</v>
      </c>
      <c r="C122" s="129"/>
      <c r="D122" s="130" t="s">
        <v>2428</v>
      </c>
      <c r="F122" s="1"/>
      <c r="H122" s="1"/>
    </row>
    <row r="123" spans="1:8">
      <c r="A123" s="130" t="s">
        <v>2442</v>
      </c>
      <c r="B123" s="9">
        <v>7734</v>
      </c>
      <c r="C123" s="129"/>
      <c r="D123" s="130" t="s">
        <v>2428</v>
      </c>
      <c r="F123" s="1"/>
      <c r="H123" s="1"/>
    </row>
    <row r="124" spans="1:8">
      <c r="A124" s="130" t="s">
        <v>2441</v>
      </c>
      <c r="B124" s="9">
        <v>7529</v>
      </c>
      <c r="C124" s="129"/>
      <c r="D124" s="130" t="s">
        <v>2428</v>
      </c>
      <c r="F124" s="1"/>
      <c r="H124" s="1"/>
    </row>
    <row r="125" spans="1:8">
      <c r="A125" s="130" t="s">
        <v>2440</v>
      </c>
      <c r="B125" s="9">
        <v>7523</v>
      </c>
      <c r="C125" s="129"/>
      <c r="D125" s="130" t="s">
        <v>2428</v>
      </c>
      <c r="F125" s="1"/>
      <c r="H125" s="1"/>
    </row>
    <row r="126" spans="1:8">
      <c r="A126" s="130" t="s">
        <v>2332</v>
      </c>
      <c r="B126" s="9">
        <v>7544</v>
      </c>
      <c r="C126" s="129"/>
      <c r="D126" s="130" t="s">
        <v>2428</v>
      </c>
      <c r="F126" s="1"/>
      <c r="H126" s="1"/>
    </row>
    <row r="127" spans="1:8">
      <c r="A127" s="130" t="s">
        <v>2432</v>
      </c>
      <c r="B127" s="9">
        <v>7439</v>
      </c>
      <c r="C127" s="129"/>
      <c r="D127" s="130" t="s">
        <v>2428</v>
      </c>
      <c r="F127" s="1"/>
      <c r="H127" s="1"/>
    </row>
    <row r="128" spans="1:8">
      <c r="A128" s="130" t="s">
        <v>2431</v>
      </c>
      <c r="B128" s="9">
        <v>7749</v>
      </c>
      <c r="C128" s="129"/>
      <c r="D128" s="130" t="s">
        <v>2428</v>
      </c>
      <c r="F128" s="1"/>
      <c r="H128" s="1"/>
    </row>
    <row r="129" spans="1:8">
      <c r="A129" s="130" t="s">
        <v>2430</v>
      </c>
      <c r="B129" s="9">
        <v>7496</v>
      </c>
      <c r="C129" s="129"/>
      <c r="D129" s="130" t="s">
        <v>2428</v>
      </c>
      <c r="F129" s="1"/>
      <c r="H129" s="1"/>
    </row>
    <row r="130" spans="1:8">
      <c r="A130" s="130" t="s">
        <v>2429</v>
      </c>
      <c r="B130" s="9">
        <v>7654</v>
      </c>
      <c r="C130" s="129"/>
      <c r="D130" s="130" t="s">
        <v>2428</v>
      </c>
      <c r="F130" s="1"/>
      <c r="H130" s="1"/>
    </row>
    <row r="131" spans="1:8">
      <c r="A131" s="130" t="s">
        <v>2175</v>
      </c>
      <c r="B131" s="9">
        <v>7275</v>
      </c>
      <c r="C131" s="129"/>
      <c r="D131" s="130" t="s">
        <v>2426</v>
      </c>
      <c r="F131" s="1"/>
      <c r="H131" s="1"/>
    </row>
    <row r="132" spans="1:8">
      <c r="F132" s="1"/>
      <c r="H132" s="1"/>
    </row>
    <row r="133" spans="1:8">
      <c r="A133" s="130" t="s">
        <v>2428</v>
      </c>
      <c r="B133" s="79">
        <f>SUM(B122:B130)</f>
        <v>68304</v>
      </c>
      <c r="D133" s="139">
        <f>B133/B121</f>
        <v>0.90374310324296436</v>
      </c>
      <c r="F133" s="1"/>
      <c r="H133" s="1"/>
    </row>
    <row r="134" spans="1:8">
      <c r="A134" s="130" t="s">
        <v>2426</v>
      </c>
      <c r="B134" s="79">
        <f>B131</f>
        <v>7275</v>
      </c>
      <c r="D134" s="139">
        <f>B134/B121</f>
        <v>9.6256896757035679E-2</v>
      </c>
      <c r="F134" s="1"/>
      <c r="H134" s="1"/>
    </row>
    <row r="135" spans="1:8">
      <c r="A135" s="130"/>
      <c r="B135" s="79"/>
      <c r="D135" s="139"/>
      <c r="F135" s="1"/>
      <c r="H135" s="1"/>
    </row>
    <row r="136" spans="1:8">
      <c r="A136" s="130"/>
      <c r="B136" s="79"/>
      <c r="D136" s="139"/>
      <c r="F136" s="1"/>
      <c r="H136" s="1"/>
    </row>
    <row r="137" spans="1:8">
      <c r="A137" s="168" t="s">
        <v>2378</v>
      </c>
      <c r="B137" s="141">
        <f>SUM(B138:B146)</f>
        <v>71252</v>
      </c>
      <c r="D137" s="139"/>
      <c r="F137" s="1"/>
      <c r="H137" s="1"/>
    </row>
    <row r="138" spans="1:8">
      <c r="A138" s="126" t="s">
        <v>2389</v>
      </c>
      <c r="B138" s="9">
        <v>7855</v>
      </c>
      <c r="C138" s="125"/>
      <c r="D138" s="126" t="s">
        <v>2378</v>
      </c>
      <c r="F138" s="1"/>
      <c r="H138" s="1"/>
    </row>
    <row r="139" spans="1:8">
      <c r="A139" s="126" t="s">
        <v>2379</v>
      </c>
      <c r="B139" s="9">
        <v>7725</v>
      </c>
      <c r="C139" s="125"/>
      <c r="D139" s="126" t="s">
        <v>2378</v>
      </c>
      <c r="F139" s="1"/>
      <c r="H139" s="1"/>
    </row>
    <row r="140" spans="1:8">
      <c r="A140" s="134" t="s">
        <v>2478</v>
      </c>
      <c r="B140" s="3">
        <v>7777</v>
      </c>
      <c r="C140" s="133"/>
      <c r="D140" s="134" t="s">
        <v>2378</v>
      </c>
      <c r="F140" s="1"/>
      <c r="H140" s="1"/>
    </row>
    <row r="141" spans="1:8">
      <c r="A141" s="134" t="s">
        <v>2477</v>
      </c>
      <c r="B141" s="3">
        <v>8015</v>
      </c>
      <c r="C141" s="133"/>
      <c r="D141" s="134" t="s">
        <v>2378</v>
      </c>
      <c r="F141" s="1"/>
      <c r="H141" s="1"/>
    </row>
    <row r="142" spans="1:8">
      <c r="A142" s="134" t="s">
        <v>2475</v>
      </c>
      <c r="B142" s="3">
        <v>8023</v>
      </c>
      <c r="C142" s="133"/>
      <c r="D142" s="134" t="s">
        <v>2378</v>
      </c>
      <c r="F142" s="1"/>
      <c r="H142" s="1"/>
    </row>
    <row r="143" spans="1:8">
      <c r="A143" s="134" t="s">
        <v>2474</v>
      </c>
      <c r="B143" s="3">
        <v>8063</v>
      </c>
      <c r="C143" s="133"/>
      <c r="D143" s="134" t="s">
        <v>2378</v>
      </c>
      <c r="F143" s="1"/>
      <c r="H143" s="1"/>
    </row>
    <row r="144" spans="1:8">
      <c r="A144" s="134" t="s">
        <v>2470</v>
      </c>
      <c r="B144" s="3">
        <v>7919</v>
      </c>
      <c r="C144" s="133"/>
      <c r="D144" s="134" t="s">
        <v>2378</v>
      </c>
      <c r="F144" s="1"/>
      <c r="H144" s="1"/>
    </row>
    <row r="145" spans="1:8">
      <c r="A145" s="134" t="s">
        <v>731</v>
      </c>
      <c r="B145" s="3">
        <v>7874</v>
      </c>
      <c r="C145" s="133"/>
      <c r="D145" s="134" t="s">
        <v>2378</v>
      </c>
      <c r="F145" s="1"/>
      <c r="H145" s="1"/>
    </row>
    <row r="146" spans="1:8">
      <c r="A146" s="134" t="s">
        <v>2479</v>
      </c>
      <c r="B146" s="3">
        <v>8001</v>
      </c>
      <c r="C146" s="133"/>
      <c r="D146" s="134" t="s">
        <v>2464</v>
      </c>
      <c r="F146" s="1"/>
      <c r="H146" s="1"/>
    </row>
    <row r="147" spans="1:8">
      <c r="F147" s="1"/>
      <c r="H147" s="1"/>
    </row>
    <row r="148" spans="1:8">
      <c r="A148" s="134" t="s">
        <v>2378</v>
      </c>
      <c r="B148" s="79">
        <f>SUM(B138:B145)</f>
        <v>63251</v>
      </c>
      <c r="D148" s="139">
        <f>B148/B137</f>
        <v>0.88770841520238031</v>
      </c>
      <c r="F148" s="1"/>
      <c r="H148" s="1"/>
    </row>
    <row r="149" spans="1:8">
      <c r="A149" s="134" t="s">
        <v>2464</v>
      </c>
      <c r="B149" s="79">
        <f>B146</f>
        <v>8001</v>
      </c>
      <c r="D149" s="139">
        <f>B149/B137</f>
        <v>0.11229158479761972</v>
      </c>
      <c r="F149" s="1"/>
      <c r="H149" s="1"/>
    </row>
    <row r="150" spans="1:8">
      <c r="F150" s="1"/>
      <c r="H150" s="1"/>
    </row>
    <row r="151" spans="1:8">
      <c r="F151" s="1"/>
      <c r="H151" s="1"/>
    </row>
    <row r="152" spans="1:8">
      <c r="A152" s="140" t="s">
        <v>2521</v>
      </c>
      <c r="B152" s="141">
        <f>SUM(B153:B159)</f>
        <v>72580</v>
      </c>
      <c r="F152" s="1"/>
      <c r="H152" s="1"/>
    </row>
    <row r="153" spans="1:8">
      <c r="A153" s="82" t="s">
        <v>1904</v>
      </c>
      <c r="B153" s="3">
        <v>10684</v>
      </c>
      <c r="C153" s="81"/>
      <c r="D153" s="82" t="s">
        <v>1892</v>
      </c>
      <c r="F153" s="1"/>
      <c r="H153" s="1"/>
    </row>
    <row r="154" spans="1:8">
      <c r="A154" s="82" t="s">
        <v>1896</v>
      </c>
      <c r="B154" s="3">
        <v>10508</v>
      </c>
      <c r="C154" s="81"/>
      <c r="D154" s="82" t="s">
        <v>1892</v>
      </c>
      <c r="F154" s="1"/>
      <c r="H154" s="1"/>
    </row>
    <row r="155" spans="1:8">
      <c r="A155" s="82" t="s">
        <v>1894</v>
      </c>
      <c r="B155" s="3">
        <v>10637</v>
      </c>
      <c r="C155" s="81"/>
      <c r="D155" s="82" t="s">
        <v>1892</v>
      </c>
      <c r="F155" s="1"/>
      <c r="H155" s="1"/>
    </row>
    <row r="156" spans="1:8">
      <c r="A156" s="82" t="s">
        <v>1893</v>
      </c>
      <c r="B156" s="3">
        <v>9302</v>
      </c>
      <c r="C156" s="81"/>
      <c r="D156" s="82" t="s">
        <v>1892</v>
      </c>
      <c r="F156" s="1"/>
      <c r="H156" s="1"/>
    </row>
    <row r="157" spans="1:8">
      <c r="A157" s="82" t="s">
        <v>664</v>
      </c>
      <c r="B157" s="3">
        <v>10537</v>
      </c>
      <c r="C157" s="81"/>
      <c r="D157" s="82" t="s">
        <v>1892</v>
      </c>
      <c r="F157" s="1"/>
      <c r="H157" s="1"/>
    </row>
    <row r="158" spans="1:8">
      <c r="A158" s="98" t="s">
        <v>2076</v>
      </c>
      <c r="B158" s="4">
        <v>9532</v>
      </c>
      <c r="C158" s="97"/>
      <c r="D158" s="98" t="s">
        <v>2058</v>
      </c>
      <c r="F158" s="1"/>
      <c r="H158" s="1"/>
    </row>
    <row r="159" spans="1:8">
      <c r="A159" s="82" t="s">
        <v>1895</v>
      </c>
      <c r="B159" s="4">
        <v>11380</v>
      </c>
      <c r="C159" s="81"/>
      <c r="D159" s="82" t="s">
        <v>1889</v>
      </c>
      <c r="F159" s="1"/>
      <c r="H159" s="1"/>
    </row>
    <row r="160" spans="1:8">
      <c r="F160" s="1"/>
      <c r="H160" s="1"/>
    </row>
    <row r="161" spans="1:8">
      <c r="A161" s="82" t="s">
        <v>1892</v>
      </c>
      <c r="B161" s="79">
        <f>SUM(B153:B157)</f>
        <v>51668</v>
      </c>
      <c r="D161" s="139">
        <f>B161/B152</f>
        <v>0.71187655001377792</v>
      </c>
      <c r="F161" s="1"/>
      <c r="H161" s="1"/>
    </row>
    <row r="162" spans="1:8">
      <c r="A162" s="98" t="s">
        <v>2058</v>
      </c>
      <c r="B162" s="79">
        <f>B158</f>
        <v>9532</v>
      </c>
      <c r="D162" s="139">
        <f>B162/B152</f>
        <v>0.13133094516395702</v>
      </c>
      <c r="F162" s="1"/>
      <c r="H162" s="1"/>
    </row>
    <row r="163" spans="1:8">
      <c r="A163" s="82" t="s">
        <v>1889</v>
      </c>
      <c r="B163" s="79">
        <f>B159</f>
        <v>11380</v>
      </c>
      <c r="D163" s="139">
        <f>B163/B152</f>
        <v>0.15679250482226509</v>
      </c>
    </row>
    <row r="164" spans="1:8">
      <c r="A164" s="82"/>
    </row>
    <row r="165" spans="1:8">
      <c r="A165" s="82"/>
    </row>
    <row r="166" spans="1:8">
      <c r="A166" s="148" t="s">
        <v>2004</v>
      </c>
      <c r="B166" s="141">
        <f>SUM(B167:B180)</f>
        <v>75693</v>
      </c>
    </row>
    <row r="167" spans="1:8">
      <c r="A167" s="82" t="s">
        <v>2006</v>
      </c>
      <c r="B167" s="9">
        <v>6158</v>
      </c>
      <c r="D167" s="88" t="s">
        <v>2004</v>
      </c>
    </row>
    <row r="168" spans="1:8">
      <c r="A168" s="88" t="s">
        <v>2518</v>
      </c>
      <c r="B168" s="9">
        <v>5300</v>
      </c>
      <c r="C168" s="87"/>
      <c r="D168" s="88" t="s">
        <v>2004</v>
      </c>
    </row>
    <row r="169" spans="1:8">
      <c r="A169" s="88" t="s">
        <v>2517</v>
      </c>
      <c r="B169" s="9">
        <v>5498</v>
      </c>
      <c r="C169" s="87"/>
      <c r="D169" s="88" t="s">
        <v>2004</v>
      </c>
    </row>
    <row r="170" spans="1:8">
      <c r="A170" s="88" t="s">
        <v>2514</v>
      </c>
      <c r="B170" s="9">
        <v>5386</v>
      </c>
      <c r="C170" s="87"/>
      <c r="D170" s="88" t="s">
        <v>2004</v>
      </c>
    </row>
    <row r="171" spans="1:8">
      <c r="A171" s="88" t="s">
        <v>2513</v>
      </c>
      <c r="B171" s="9">
        <v>3769</v>
      </c>
      <c r="C171" s="87"/>
      <c r="D171" s="88" t="s">
        <v>2004</v>
      </c>
    </row>
    <row r="172" spans="1:8">
      <c r="A172" s="88" t="s">
        <v>2509</v>
      </c>
      <c r="B172" s="9">
        <v>4772</v>
      </c>
      <c r="C172" s="87"/>
      <c r="D172" s="88" t="s">
        <v>2004</v>
      </c>
    </row>
    <row r="173" spans="1:8">
      <c r="A173" s="88" t="s">
        <v>1631</v>
      </c>
      <c r="B173" s="9">
        <v>5952</v>
      </c>
      <c r="C173" s="87"/>
      <c r="D173" s="88" t="s">
        <v>2004</v>
      </c>
    </row>
    <row r="174" spans="1:8">
      <c r="A174" s="88" t="s">
        <v>2508</v>
      </c>
      <c r="B174" s="9">
        <v>4942</v>
      </c>
      <c r="C174" s="87"/>
      <c r="D174" s="88" t="s">
        <v>2004</v>
      </c>
    </row>
    <row r="175" spans="1:8">
      <c r="A175" s="88" t="s">
        <v>2507</v>
      </c>
      <c r="B175" s="9">
        <v>5967</v>
      </c>
      <c r="C175" s="87"/>
      <c r="D175" s="88" t="s">
        <v>2004</v>
      </c>
    </row>
    <row r="176" spans="1:8">
      <c r="A176" s="88" t="s">
        <v>2506</v>
      </c>
      <c r="B176" s="9">
        <v>5491</v>
      </c>
      <c r="C176" s="87"/>
      <c r="D176" s="88" t="s">
        <v>2004</v>
      </c>
    </row>
    <row r="177" spans="1:4">
      <c r="A177" s="88" t="s">
        <v>2503</v>
      </c>
      <c r="B177" s="9">
        <v>4836</v>
      </c>
      <c r="C177" s="87"/>
      <c r="D177" s="88" t="s">
        <v>2004</v>
      </c>
    </row>
    <row r="178" spans="1:4">
      <c r="A178" s="92" t="s">
        <v>2002</v>
      </c>
      <c r="B178" s="9">
        <v>5016</v>
      </c>
      <c r="C178" s="91"/>
      <c r="D178" s="92" t="s">
        <v>1958</v>
      </c>
    </row>
    <row r="179" spans="1:4">
      <c r="A179" s="92" t="s">
        <v>1993</v>
      </c>
      <c r="B179" s="9">
        <v>7466</v>
      </c>
      <c r="C179" s="91"/>
      <c r="D179" s="92" t="s">
        <v>1958</v>
      </c>
    </row>
    <row r="180" spans="1:4">
      <c r="A180" s="88" t="s">
        <v>2512</v>
      </c>
      <c r="B180" s="9">
        <v>5140</v>
      </c>
      <c r="C180" s="87"/>
      <c r="D180" s="88" t="s">
        <v>2504</v>
      </c>
    </row>
    <row r="182" spans="1:4">
      <c r="A182" s="88" t="s">
        <v>2004</v>
      </c>
      <c r="B182" s="79">
        <f>SUM(B167:B177)</f>
        <v>58071</v>
      </c>
      <c r="D182" s="139">
        <f>B182/B166</f>
        <v>0.76719115373944746</v>
      </c>
    </row>
    <row r="183" spans="1:4">
      <c r="A183" s="92" t="s">
        <v>1958</v>
      </c>
      <c r="B183" s="79">
        <f>SUM(B178:B179)</f>
        <v>12482</v>
      </c>
      <c r="D183" s="139">
        <f>B183/B166</f>
        <v>0.1649029632859049</v>
      </c>
    </row>
    <row r="184" spans="1:4">
      <c r="A184" s="88" t="s">
        <v>2504</v>
      </c>
      <c r="B184" s="79">
        <f>B180</f>
        <v>5140</v>
      </c>
      <c r="D184" s="139">
        <f>B184/B166</f>
        <v>6.7905882974647586E-2</v>
      </c>
    </row>
    <row r="185" spans="1:4">
      <c r="A185" s="88"/>
      <c r="B185" s="79"/>
      <c r="D185" s="139"/>
    </row>
    <row r="186" spans="1:4">
      <c r="A186" s="88"/>
      <c r="B186" s="79"/>
      <c r="D186" s="139"/>
    </row>
    <row r="187" spans="1:4">
      <c r="A187" s="148" t="s">
        <v>2546</v>
      </c>
      <c r="B187" s="141">
        <f>SUM(B188:B195)</f>
        <v>74034</v>
      </c>
      <c r="D187" s="139"/>
    </row>
    <row r="188" spans="1:4">
      <c r="A188" s="118" t="s">
        <v>2305</v>
      </c>
      <c r="B188" s="3">
        <v>10101</v>
      </c>
      <c r="C188" s="117"/>
      <c r="D188" s="118" t="s">
        <v>2291</v>
      </c>
    </row>
    <row r="189" spans="1:4">
      <c r="A189" s="118" t="s">
        <v>2308</v>
      </c>
      <c r="B189" s="3">
        <v>9625</v>
      </c>
      <c r="C189" s="117"/>
      <c r="D189" s="118" t="s">
        <v>2289</v>
      </c>
    </row>
    <row r="190" spans="1:4">
      <c r="A190" s="118" t="s">
        <v>2307</v>
      </c>
      <c r="B190" s="3">
        <v>8296</v>
      </c>
      <c r="C190" s="117"/>
      <c r="D190" s="118" t="s">
        <v>2289</v>
      </c>
    </row>
    <row r="191" spans="1:4">
      <c r="A191" s="118" t="s">
        <v>2306</v>
      </c>
      <c r="B191" s="3">
        <v>9187</v>
      </c>
      <c r="C191" s="117"/>
      <c r="D191" s="118" t="s">
        <v>2287</v>
      </c>
    </row>
    <row r="192" spans="1:4">
      <c r="A192" s="118" t="s">
        <v>2304</v>
      </c>
      <c r="B192" s="4">
        <v>9382</v>
      </c>
      <c r="C192" s="117"/>
      <c r="D192" s="118" t="s">
        <v>2287</v>
      </c>
    </row>
    <row r="193" spans="1:4">
      <c r="A193" s="118" t="s">
        <v>2300</v>
      </c>
      <c r="B193" s="4">
        <v>10139</v>
      </c>
      <c r="C193" s="117"/>
      <c r="D193" s="118" t="s">
        <v>2287</v>
      </c>
    </row>
    <row r="194" spans="1:4">
      <c r="A194" s="118" t="s">
        <v>2299</v>
      </c>
      <c r="B194" s="4">
        <v>8870</v>
      </c>
      <c r="C194" s="117"/>
      <c r="D194" s="118" t="s">
        <v>2287</v>
      </c>
    </row>
    <row r="195" spans="1:4">
      <c r="A195" s="118" t="s">
        <v>2297</v>
      </c>
      <c r="B195" s="4">
        <v>8434</v>
      </c>
      <c r="C195" s="117"/>
      <c r="D195" s="118" t="s">
        <v>2287</v>
      </c>
    </row>
    <row r="196" spans="1:4">
      <c r="A196" s="88"/>
      <c r="B196" s="79"/>
      <c r="D196" s="139"/>
    </row>
    <row r="197" spans="1:4">
      <c r="A197" s="118" t="s">
        <v>2291</v>
      </c>
      <c r="B197" s="79">
        <f>B188</f>
        <v>10101</v>
      </c>
      <c r="D197" s="139">
        <f>B197/B187</f>
        <v>0.13643731258610908</v>
      </c>
    </row>
    <row r="198" spans="1:4">
      <c r="A198" s="118" t="s">
        <v>2289</v>
      </c>
      <c r="B198" s="79">
        <f>SUM(B189:B190)</f>
        <v>17921</v>
      </c>
      <c r="D198" s="139">
        <f>B198/B187</f>
        <v>0.24206445687116729</v>
      </c>
    </row>
    <row r="199" spans="1:4">
      <c r="A199" s="118" t="s">
        <v>2287</v>
      </c>
      <c r="B199" s="79">
        <f>SUM(B191:B195)</f>
        <v>46012</v>
      </c>
      <c r="D199" s="139">
        <f>B199/B187</f>
        <v>0.62149823054272357</v>
      </c>
    </row>
    <row r="200" spans="1:4">
      <c r="A200" s="88"/>
      <c r="B200" s="79"/>
      <c r="D200" s="139"/>
    </row>
    <row r="201" spans="1:4">
      <c r="A201" s="88"/>
    </row>
    <row r="202" spans="1:4">
      <c r="A202" s="146" t="s">
        <v>2007</v>
      </c>
      <c r="B202" s="141">
        <f>SUM(B203:B209)</f>
        <v>72694</v>
      </c>
    </row>
    <row r="203" spans="1:4">
      <c r="A203" s="94" t="s">
        <v>2032</v>
      </c>
      <c r="B203" s="3">
        <v>10130</v>
      </c>
      <c r="C203" s="93"/>
      <c r="D203" s="94" t="s">
        <v>2007</v>
      </c>
    </row>
    <row r="204" spans="1:4">
      <c r="A204" s="94" t="s">
        <v>2031</v>
      </c>
      <c r="B204" s="3">
        <v>10117</v>
      </c>
      <c r="C204" s="93"/>
      <c r="D204" s="94" t="s">
        <v>2007</v>
      </c>
    </row>
    <row r="205" spans="1:4">
      <c r="A205" s="94" t="s">
        <v>2025</v>
      </c>
      <c r="B205" s="3">
        <v>10688</v>
      </c>
      <c r="C205" s="93"/>
      <c r="D205" s="94" t="s">
        <v>2007</v>
      </c>
    </row>
    <row r="206" spans="1:4">
      <c r="A206" s="94" t="s">
        <v>2029</v>
      </c>
      <c r="B206" s="3">
        <v>10859</v>
      </c>
      <c r="C206" s="93"/>
      <c r="D206" s="94" t="s">
        <v>2008</v>
      </c>
    </row>
    <row r="207" spans="1:4">
      <c r="A207" s="94" t="s">
        <v>2026</v>
      </c>
      <c r="B207" s="4">
        <v>10122</v>
      </c>
      <c r="C207" s="93"/>
      <c r="D207" s="94" t="s">
        <v>2010</v>
      </c>
    </row>
    <row r="208" spans="1:4">
      <c r="A208" s="94" t="s">
        <v>2019</v>
      </c>
      <c r="B208" s="4">
        <v>10251</v>
      </c>
      <c r="C208" s="93"/>
      <c r="D208" s="94" t="s">
        <v>2010</v>
      </c>
    </row>
    <row r="209" spans="1:4">
      <c r="A209" s="94" t="s">
        <v>2011</v>
      </c>
      <c r="B209" s="4">
        <v>10527</v>
      </c>
      <c r="C209" s="93"/>
      <c r="D209" s="94" t="s">
        <v>2010</v>
      </c>
    </row>
    <row r="211" spans="1:4">
      <c r="A211" s="94" t="s">
        <v>2007</v>
      </c>
      <c r="B211" s="79">
        <f>SUM(B203:B205)</f>
        <v>30935</v>
      </c>
      <c r="D211" s="139">
        <f>B211/B202</f>
        <v>0.42555093955484635</v>
      </c>
    </row>
    <row r="212" spans="1:4">
      <c r="A212" s="94" t="s">
        <v>2008</v>
      </c>
      <c r="B212" s="79">
        <f>B206</f>
        <v>10859</v>
      </c>
      <c r="D212" s="139">
        <f>B212/B202</f>
        <v>0.14937959116295704</v>
      </c>
    </row>
    <row r="213" spans="1:4">
      <c r="A213" s="94" t="s">
        <v>2010</v>
      </c>
      <c r="B213" s="79">
        <f>SUM(B207:B209)</f>
        <v>30900</v>
      </c>
      <c r="D213" s="139">
        <f>B213/B202</f>
        <v>0.42506946928219663</v>
      </c>
    </row>
    <row r="214" spans="1:4">
      <c r="A214" s="88"/>
    </row>
    <row r="215" spans="1:4">
      <c r="A215" s="88"/>
    </row>
    <row r="216" spans="1:4">
      <c r="A216" s="146" t="s">
        <v>2008</v>
      </c>
      <c r="B216" s="141">
        <f>SUM(B217:B224)</f>
        <v>77793</v>
      </c>
    </row>
    <row r="217" spans="1:4">
      <c r="A217" s="94" t="s">
        <v>1130</v>
      </c>
      <c r="B217" s="3">
        <v>10112</v>
      </c>
      <c r="C217" s="93"/>
      <c r="D217" s="94" t="s">
        <v>2007</v>
      </c>
    </row>
    <row r="218" spans="1:4">
      <c r="A218" s="94" t="s">
        <v>2030</v>
      </c>
      <c r="B218" s="3">
        <v>9553</v>
      </c>
      <c r="C218" s="93"/>
      <c r="D218" s="94" t="s">
        <v>2008</v>
      </c>
    </row>
    <row r="219" spans="1:4">
      <c r="A219" s="94" t="s">
        <v>2017</v>
      </c>
      <c r="B219" s="3">
        <v>10293</v>
      </c>
      <c r="C219" s="93"/>
      <c r="D219" s="94" t="s">
        <v>2008</v>
      </c>
    </row>
    <row r="220" spans="1:4">
      <c r="A220" s="94" t="s">
        <v>2014</v>
      </c>
      <c r="B220" s="3">
        <v>10268</v>
      </c>
      <c r="C220" s="93"/>
      <c r="D220" s="94" t="s">
        <v>2008</v>
      </c>
    </row>
    <row r="221" spans="1:4">
      <c r="A221" s="94" t="s">
        <v>2013</v>
      </c>
      <c r="B221" s="3">
        <v>9557</v>
      </c>
      <c r="C221" s="93"/>
      <c r="D221" s="94" t="s">
        <v>2008</v>
      </c>
    </row>
    <row r="222" spans="1:4">
      <c r="A222" s="94" t="s">
        <v>2012</v>
      </c>
      <c r="B222" s="3">
        <v>10068</v>
      </c>
      <c r="C222" s="93"/>
      <c r="D222" s="94" t="s">
        <v>2008</v>
      </c>
    </row>
    <row r="223" spans="1:4">
      <c r="A223" s="94" t="s">
        <v>2009</v>
      </c>
      <c r="B223" s="4">
        <v>10159</v>
      </c>
      <c r="C223" s="93"/>
      <c r="D223" s="94" t="s">
        <v>2008</v>
      </c>
    </row>
    <row r="224" spans="1:4">
      <c r="A224" s="90" t="s">
        <v>1974</v>
      </c>
      <c r="B224" s="3">
        <v>7783</v>
      </c>
      <c r="C224" s="89"/>
      <c r="D224" s="89" t="s">
        <v>1966</v>
      </c>
    </row>
    <row r="225" spans="1:4">
      <c r="A225" s="82"/>
    </row>
    <row r="226" spans="1:4">
      <c r="A226" s="94" t="s">
        <v>2007</v>
      </c>
      <c r="B226" s="79">
        <f>B217</f>
        <v>10112</v>
      </c>
      <c r="D226" s="139">
        <f>B226/B216</f>
        <v>0.12998598845654494</v>
      </c>
    </row>
    <row r="227" spans="1:4">
      <c r="A227" s="94" t="s">
        <v>2008</v>
      </c>
      <c r="B227" s="79">
        <f>SUM(B218:B223)</f>
        <v>59898</v>
      </c>
      <c r="D227" s="139">
        <f>B227/B216</f>
        <v>0.76996644942346992</v>
      </c>
    </row>
    <row r="228" spans="1:4">
      <c r="A228" s="89" t="s">
        <v>1966</v>
      </c>
      <c r="B228" s="79">
        <f>B224</f>
        <v>7783</v>
      </c>
      <c r="D228" s="139">
        <f>B228/B216</f>
        <v>0.10004756211998508</v>
      </c>
    </row>
    <row r="231" spans="1:4">
      <c r="A231" s="146" t="s">
        <v>2010</v>
      </c>
      <c r="B231" s="141">
        <f>SUM(B232:B239)</f>
        <v>71401</v>
      </c>
    </row>
    <row r="232" spans="1:4">
      <c r="A232" s="94" t="s">
        <v>2024</v>
      </c>
      <c r="B232" s="3">
        <v>6787</v>
      </c>
      <c r="C232" s="93"/>
      <c r="D232" s="94" t="s">
        <v>2007</v>
      </c>
    </row>
    <row r="233" spans="1:4">
      <c r="A233" s="94" t="s">
        <v>2023</v>
      </c>
      <c r="B233" s="3">
        <v>9497</v>
      </c>
      <c r="C233" s="93"/>
      <c r="D233" s="94" t="s">
        <v>2007</v>
      </c>
    </row>
    <row r="234" spans="1:4">
      <c r="A234" s="94" t="s">
        <v>2021</v>
      </c>
      <c r="B234" s="3">
        <v>6923</v>
      </c>
      <c r="C234" s="93"/>
      <c r="D234" s="94" t="s">
        <v>2007</v>
      </c>
    </row>
    <row r="235" spans="1:4">
      <c r="A235" s="94" t="s">
        <v>2028</v>
      </c>
      <c r="B235" s="4">
        <v>9211</v>
      </c>
      <c r="C235" s="93"/>
      <c r="D235" s="94" t="s">
        <v>2010</v>
      </c>
    </row>
    <row r="236" spans="1:4">
      <c r="A236" s="94" t="s">
        <v>2027</v>
      </c>
      <c r="B236" s="4">
        <v>9900</v>
      </c>
      <c r="C236" s="93"/>
      <c r="D236" s="94" t="s">
        <v>2010</v>
      </c>
    </row>
    <row r="237" spans="1:4">
      <c r="A237" s="94" t="s">
        <v>2022</v>
      </c>
      <c r="B237" s="4">
        <v>10381</v>
      </c>
      <c r="C237" s="93"/>
      <c r="D237" s="94" t="s">
        <v>2010</v>
      </c>
    </row>
    <row r="238" spans="1:4">
      <c r="A238" s="94" t="s">
        <v>2018</v>
      </c>
      <c r="B238" s="4">
        <v>9617</v>
      </c>
      <c r="C238" s="93"/>
      <c r="D238" s="94" t="s">
        <v>2010</v>
      </c>
    </row>
    <row r="239" spans="1:4">
      <c r="A239" s="94" t="s">
        <v>2016</v>
      </c>
      <c r="B239" s="4">
        <v>9085</v>
      </c>
      <c r="C239" s="93"/>
      <c r="D239" s="94" t="s">
        <v>2010</v>
      </c>
    </row>
    <row r="240" spans="1:4">
      <c r="A240" s="82"/>
    </row>
    <row r="241" spans="1:4">
      <c r="A241" s="94" t="s">
        <v>2007</v>
      </c>
      <c r="B241" s="79">
        <f>SUM(B232:B234)</f>
        <v>23207</v>
      </c>
      <c r="D241" s="139">
        <f>B241/B231</f>
        <v>0.32502345905519531</v>
      </c>
    </row>
    <row r="242" spans="1:4">
      <c r="A242" s="94" t="s">
        <v>2010</v>
      </c>
      <c r="B242" s="79">
        <f>SUM(B235:B239)</f>
        <v>48194</v>
      </c>
      <c r="D242" s="139">
        <f>B242/B231</f>
        <v>0.67497654094480475</v>
      </c>
    </row>
    <row r="243" spans="1:4">
      <c r="A243" s="82"/>
    </row>
    <row r="245" spans="1:4">
      <c r="A245" s="137" t="s">
        <v>1869</v>
      </c>
      <c r="B245" s="141">
        <f>SUM(B246:B255)</f>
        <v>73013</v>
      </c>
    </row>
    <row r="246" spans="1:4">
      <c r="A246" s="78" t="s">
        <v>1884</v>
      </c>
      <c r="B246" s="3">
        <v>6150</v>
      </c>
      <c r="D246" s="78" t="s">
        <v>1872</v>
      </c>
    </row>
    <row r="247" spans="1:4">
      <c r="A247" s="78" t="s">
        <v>1873</v>
      </c>
      <c r="B247" s="3">
        <v>6534</v>
      </c>
      <c r="D247" s="78" t="s">
        <v>1872</v>
      </c>
    </row>
    <row r="248" spans="1:4">
      <c r="A248" s="78" t="s">
        <v>1882</v>
      </c>
      <c r="B248" s="3">
        <v>6376</v>
      </c>
      <c r="D248" s="78" t="s">
        <v>1869</v>
      </c>
    </row>
    <row r="249" spans="1:4">
      <c r="A249" s="78" t="s">
        <v>1367</v>
      </c>
      <c r="B249" s="3">
        <v>6530</v>
      </c>
      <c r="D249" s="78" t="s">
        <v>1869</v>
      </c>
    </row>
    <row r="250" spans="1:4">
      <c r="A250" s="78" t="s">
        <v>1875</v>
      </c>
      <c r="B250" s="3">
        <v>6100</v>
      </c>
      <c r="D250" s="78" t="s">
        <v>1869</v>
      </c>
    </row>
    <row r="251" spans="1:4">
      <c r="A251" s="78" t="s">
        <v>1871</v>
      </c>
      <c r="B251" s="4">
        <v>6453</v>
      </c>
      <c r="D251" s="78" t="s">
        <v>1869</v>
      </c>
    </row>
    <row r="252" spans="1:4">
      <c r="A252" s="78" t="s">
        <v>1870</v>
      </c>
      <c r="B252" s="4">
        <v>6487</v>
      </c>
      <c r="D252" s="78" t="s">
        <v>1869</v>
      </c>
    </row>
    <row r="253" spans="1:4">
      <c r="A253" s="80" t="s">
        <v>2193</v>
      </c>
      <c r="B253" s="3">
        <v>9506</v>
      </c>
      <c r="C253" s="108"/>
      <c r="D253" s="80" t="s">
        <v>1869</v>
      </c>
    </row>
    <row r="254" spans="1:4">
      <c r="A254" s="80" t="s">
        <v>2183</v>
      </c>
      <c r="B254" s="3">
        <v>9203</v>
      </c>
      <c r="C254" s="108"/>
      <c r="D254" s="80" t="s">
        <v>1869</v>
      </c>
    </row>
    <row r="255" spans="1:4">
      <c r="A255" s="80" t="s">
        <v>2180</v>
      </c>
      <c r="B255" s="3">
        <v>9674</v>
      </c>
      <c r="C255" s="108"/>
      <c r="D255" s="80" t="s">
        <v>1869</v>
      </c>
    </row>
    <row r="257" spans="1:4">
      <c r="A257" s="78" t="s">
        <v>1872</v>
      </c>
      <c r="B257" s="79">
        <f>SUM(B246:B247)</f>
        <v>12684</v>
      </c>
      <c r="D257" s="139">
        <f>B257/B245</f>
        <v>0.17372248777614946</v>
      </c>
    </row>
    <row r="258" spans="1:4">
      <c r="A258" s="78" t="s">
        <v>1869</v>
      </c>
      <c r="B258" s="79">
        <f>SUM(B248:B255)</f>
        <v>60329</v>
      </c>
      <c r="D258" s="139">
        <f>B258/B245</f>
        <v>0.8262775122238506</v>
      </c>
    </row>
    <row r="261" spans="1:4">
      <c r="A261" s="162" t="s">
        <v>2291</v>
      </c>
      <c r="B261" s="141">
        <f>SUM(B262:B269)</f>
        <v>71839</v>
      </c>
    </row>
    <row r="262" spans="1:4">
      <c r="A262" s="128" t="s">
        <v>2411</v>
      </c>
      <c r="B262" s="4">
        <v>8471</v>
      </c>
      <c r="C262" s="127"/>
      <c r="D262" s="128" t="s">
        <v>2310</v>
      </c>
    </row>
    <row r="263" spans="1:4">
      <c r="A263" s="118" t="s">
        <v>2303</v>
      </c>
      <c r="B263" s="3">
        <v>9064</v>
      </c>
      <c r="C263" s="117"/>
      <c r="D263" s="118" t="s">
        <v>2291</v>
      </c>
    </row>
    <row r="264" spans="1:4">
      <c r="A264" s="118" t="s">
        <v>2302</v>
      </c>
      <c r="B264" s="3">
        <v>9975</v>
      </c>
      <c r="C264" s="117"/>
      <c r="D264" s="118" t="s">
        <v>2291</v>
      </c>
    </row>
    <row r="265" spans="1:4">
      <c r="A265" s="118" t="s">
        <v>2292</v>
      </c>
      <c r="B265" s="3">
        <v>8776</v>
      </c>
      <c r="C265" s="117"/>
      <c r="D265" s="118" t="s">
        <v>2291</v>
      </c>
    </row>
    <row r="266" spans="1:4">
      <c r="A266" s="128" t="s">
        <v>221</v>
      </c>
      <c r="B266" s="4">
        <v>8312</v>
      </c>
      <c r="C266" s="127"/>
      <c r="D266" s="128" t="s">
        <v>2291</v>
      </c>
    </row>
    <row r="267" spans="1:4">
      <c r="A267" s="128" t="s">
        <v>2422</v>
      </c>
      <c r="B267" s="4">
        <v>9127</v>
      </c>
      <c r="C267" s="127"/>
      <c r="D267" s="128" t="s">
        <v>2291</v>
      </c>
    </row>
    <row r="268" spans="1:4">
      <c r="A268" s="128" t="s">
        <v>1871</v>
      </c>
      <c r="B268" s="4">
        <v>8592</v>
      </c>
      <c r="C268" s="127"/>
      <c r="D268" s="128" t="s">
        <v>2291</v>
      </c>
    </row>
    <row r="269" spans="1:4">
      <c r="A269" s="118" t="s">
        <v>2290</v>
      </c>
      <c r="B269" s="3">
        <v>9522</v>
      </c>
      <c r="C269" s="117"/>
      <c r="D269" s="118" t="s">
        <v>2289</v>
      </c>
    </row>
    <row r="271" spans="1:4">
      <c r="A271" s="128" t="s">
        <v>2310</v>
      </c>
      <c r="B271" s="79">
        <f>B262</f>
        <v>8471</v>
      </c>
      <c r="D271" s="139">
        <f>B271/B261</f>
        <v>0.11791645206642631</v>
      </c>
    </row>
    <row r="272" spans="1:4">
      <c r="A272" s="118" t="s">
        <v>2291</v>
      </c>
      <c r="B272" s="79">
        <f>SUM(B263:B268)</f>
        <v>53846</v>
      </c>
      <c r="D272" s="139">
        <f>B272/B261</f>
        <v>0.74953715948161859</v>
      </c>
    </row>
    <row r="273" spans="1:4">
      <c r="A273" s="118" t="s">
        <v>2289</v>
      </c>
      <c r="B273" s="79">
        <f>B269</f>
        <v>9522</v>
      </c>
      <c r="D273" s="139">
        <f>B273/B261</f>
        <v>0.13254638845195507</v>
      </c>
    </row>
    <row r="274" spans="1:4">
      <c r="A274" s="118"/>
    </row>
    <row r="276" spans="1:4">
      <c r="A276" s="149" t="s">
        <v>2531</v>
      </c>
      <c r="B276" s="141">
        <f>SUM(B277:B285)</f>
        <v>76085</v>
      </c>
    </row>
    <row r="277" spans="1:4">
      <c r="A277" s="96" t="s">
        <v>2057</v>
      </c>
      <c r="B277" s="3">
        <v>8569</v>
      </c>
      <c r="C277" s="95"/>
      <c r="D277" s="96" t="s">
        <v>2033</v>
      </c>
    </row>
    <row r="278" spans="1:4">
      <c r="A278" s="96" t="s">
        <v>2054</v>
      </c>
      <c r="B278" s="3">
        <v>8975</v>
      </c>
      <c r="C278" s="95"/>
      <c r="D278" s="96" t="s">
        <v>2033</v>
      </c>
    </row>
    <row r="279" spans="1:4">
      <c r="A279" s="96" t="s">
        <v>2053</v>
      </c>
      <c r="B279" s="3">
        <v>8752</v>
      </c>
      <c r="C279" s="95"/>
      <c r="D279" s="96" t="s">
        <v>2033</v>
      </c>
    </row>
    <row r="280" spans="1:4">
      <c r="A280" s="96" t="s">
        <v>2052</v>
      </c>
      <c r="B280" s="3">
        <v>9989</v>
      </c>
      <c r="C280" s="95"/>
      <c r="D280" s="96" t="s">
        <v>2033</v>
      </c>
    </row>
    <row r="281" spans="1:4">
      <c r="A281" s="96" t="s">
        <v>2048</v>
      </c>
      <c r="B281" s="3">
        <v>8625</v>
      </c>
      <c r="C281" s="95"/>
      <c r="D281" s="96" t="s">
        <v>2033</v>
      </c>
    </row>
    <row r="282" spans="1:4">
      <c r="A282" s="96" t="s">
        <v>2039</v>
      </c>
      <c r="B282" s="3">
        <v>8399</v>
      </c>
      <c r="C282" s="95"/>
      <c r="D282" s="96" t="s">
        <v>2033</v>
      </c>
    </row>
    <row r="283" spans="1:4">
      <c r="A283" s="96" t="s">
        <v>2132</v>
      </c>
      <c r="B283" s="9">
        <v>8162</v>
      </c>
      <c r="C283" s="95"/>
      <c r="D283" s="96" t="s">
        <v>2118</v>
      </c>
    </row>
    <row r="284" spans="1:4">
      <c r="A284" s="96" t="s">
        <v>2121</v>
      </c>
      <c r="B284" s="9">
        <v>6837</v>
      </c>
      <c r="C284" s="95"/>
      <c r="D284" s="96" t="s">
        <v>2118</v>
      </c>
    </row>
    <row r="285" spans="1:4">
      <c r="A285" s="96" t="s">
        <v>2119</v>
      </c>
      <c r="B285" s="9">
        <v>7777</v>
      </c>
      <c r="C285" s="95"/>
      <c r="D285" s="96" t="s">
        <v>2118</v>
      </c>
    </row>
    <row r="287" spans="1:4">
      <c r="A287" s="96" t="s">
        <v>2033</v>
      </c>
      <c r="B287" s="79">
        <f>SUM(B277:B282)</f>
        <v>53309</v>
      </c>
      <c r="D287" s="139">
        <f>B287/B276</f>
        <v>0.7006505881579812</v>
      </c>
    </row>
    <row r="288" spans="1:4">
      <c r="A288" s="96" t="s">
        <v>2118</v>
      </c>
      <c r="B288" s="79">
        <f>SUM(B283:B285)</f>
        <v>22776</v>
      </c>
      <c r="D288" s="139">
        <f>B288/B276</f>
        <v>0.2993494118420188</v>
      </c>
    </row>
    <row r="291" spans="1:4">
      <c r="A291" s="149" t="s">
        <v>2040</v>
      </c>
      <c r="B291" s="141">
        <f>SUM(B292:B299)</f>
        <v>73408</v>
      </c>
    </row>
    <row r="292" spans="1:4">
      <c r="A292" s="96" t="s">
        <v>2056</v>
      </c>
      <c r="B292" s="3">
        <v>9209</v>
      </c>
      <c r="C292" s="95"/>
      <c r="D292" s="96" t="s">
        <v>2040</v>
      </c>
    </row>
    <row r="293" spans="1:4">
      <c r="A293" s="96" t="s">
        <v>2050</v>
      </c>
      <c r="B293" s="3">
        <v>10465</v>
      </c>
      <c r="C293" s="95"/>
      <c r="D293" s="96" t="s">
        <v>2040</v>
      </c>
    </row>
    <row r="294" spans="1:4">
      <c r="A294" s="96" t="s">
        <v>2049</v>
      </c>
      <c r="B294" s="3">
        <v>8405</v>
      </c>
      <c r="C294" s="95"/>
      <c r="D294" s="96" t="s">
        <v>2040</v>
      </c>
    </row>
    <row r="295" spans="1:4">
      <c r="A295" s="96" t="s">
        <v>2047</v>
      </c>
      <c r="B295" s="3">
        <v>8858</v>
      </c>
      <c r="C295" s="95"/>
      <c r="D295" s="96" t="s">
        <v>2040</v>
      </c>
    </row>
    <row r="296" spans="1:4">
      <c r="A296" s="96" t="s">
        <v>2045</v>
      </c>
      <c r="B296" s="4">
        <v>8849</v>
      </c>
      <c r="C296" s="95"/>
      <c r="D296" s="96" t="s">
        <v>2040</v>
      </c>
    </row>
    <row r="297" spans="1:4">
      <c r="A297" s="96" t="s">
        <v>2041</v>
      </c>
      <c r="B297" s="4">
        <v>8938</v>
      </c>
      <c r="C297" s="95"/>
      <c r="D297" s="96" t="s">
        <v>2040</v>
      </c>
    </row>
    <row r="298" spans="1:4">
      <c r="A298" s="96" t="s">
        <v>2055</v>
      </c>
      <c r="B298" s="4">
        <v>9059</v>
      </c>
      <c r="C298" s="95"/>
      <c r="D298" s="96" t="s">
        <v>2036</v>
      </c>
    </row>
    <row r="299" spans="1:4">
      <c r="A299" s="96" t="s">
        <v>2046</v>
      </c>
      <c r="B299" s="4">
        <v>9625</v>
      </c>
      <c r="C299" s="95"/>
      <c r="D299" s="96" t="s">
        <v>2036</v>
      </c>
    </row>
    <row r="301" spans="1:4">
      <c r="A301" s="96" t="s">
        <v>2040</v>
      </c>
      <c r="B301" s="79">
        <f>SUM(B292:B297)</f>
        <v>54724</v>
      </c>
      <c r="D301" s="139">
        <f>B301/B291</f>
        <v>0.74547733217088052</v>
      </c>
    </row>
    <row r="302" spans="1:4">
      <c r="A302" s="96" t="s">
        <v>2036</v>
      </c>
      <c r="B302" s="79">
        <f>SUM(B298:B299)</f>
        <v>18684</v>
      </c>
      <c r="D302" s="139">
        <f>B302/B291</f>
        <v>0.25452266782911942</v>
      </c>
    </row>
    <row r="305" spans="1:4">
      <c r="A305" s="169" t="s">
        <v>2349</v>
      </c>
      <c r="B305" s="141">
        <f>SUM(B306:B314)</f>
        <v>71687</v>
      </c>
    </row>
    <row r="306" spans="1:4">
      <c r="A306" s="124" t="s">
        <v>2368</v>
      </c>
      <c r="B306" s="3">
        <v>7335</v>
      </c>
      <c r="C306" s="123"/>
      <c r="D306" s="124" t="s">
        <v>2349</v>
      </c>
    </row>
    <row r="307" spans="1:4">
      <c r="A307" s="124" t="s">
        <v>2367</v>
      </c>
      <c r="B307" s="3">
        <v>8696</v>
      </c>
      <c r="C307" s="123"/>
      <c r="D307" s="124" t="s">
        <v>2349</v>
      </c>
    </row>
    <row r="308" spans="1:4">
      <c r="A308" s="124" t="s">
        <v>2363</v>
      </c>
      <c r="B308" s="3">
        <v>8867</v>
      </c>
      <c r="C308" s="123"/>
      <c r="D308" s="124" t="s">
        <v>2349</v>
      </c>
    </row>
    <row r="309" spans="1:4">
      <c r="A309" s="124" t="s">
        <v>2362</v>
      </c>
      <c r="B309" s="3">
        <v>8682</v>
      </c>
      <c r="C309" s="123"/>
      <c r="D309" s="124" t="s">
        <v>2349</v>
      </c>
    </row>
    <row r="310" spans="1:4">
      <c r="A310" s="124" t="s">
        <v>2361</v>
      </c>
      <c r="B310" s="3">
        <v>8347</v>
      </c>
      <c r="C310" s="123"/>
      <c r="D310" s="124" t="s">
        <v>2349</v>
      </c>
    </row>
    <row r="311" spans="1:4">
      <c r="A311" s="124" t="s">
        <v>2352</v>
      </c>
      <c r="B311" s="3">
        <v>6081</v>
      </c>
      <c r="C311" s="123"/>
      <c r="D311" s="124" t="s">
        <v>2349</v>
      </c>
    </row>
    <row r="312" spans="1:4">
      <c r="A312" s="124" t="s">
        <v>2350</v>
      </c>
      <c r="B312" s="3">
        <v>8418</v>
      </c>
      <c r="C312" s="123"/>
      <c r="D312" s="124" t="s">
        <v>2349</v>
      </c>
    </row>
    <row r="313" spans="1:4">
      <c r="A313" s="124" t="s">
        <v>2364</v>
      </c>
      <c r="B313" s="3">
        <v>6971</v>
      </c>
      <c r="C313" s="123"/>
      <c r="D313" s="124" t="s">
        <v>2347</v>
      </c>
    </row>
    <row r="314" spans="1:4">
      <c r="A314" s="124" t="s">
        <v>2353</v>
      </c>
      <c r="B314" s="4">
        <v>8290</v>
      </c>
      <c r="C314" s="123"/>
      <c r="D314" s="124" t="s">
        <v>2347</v>
      </c>
    </row>
    <row r="316" spans="1:4">
      <c r="A316" s="124" t="s">
        <v>2349</v>
      </c>
      <c r="B316" s="79">
        <f>SUM(B306:B312)</f>
        <v>56426</v>
      </c>
      <c r="D316" s="139">
        <f>B316/B305</f>
        <v>0.78711621353941441</v>
      </c>
    </row>
    <row r="317" spans="1:4">
      <c r="A317" s="124" t="s">
        <v>2347</v>
      </c>
      <c r="B317" s="79">
        <f>SUM(B313:B314)</f>
        <v>15261</v>
      </c>
      <c r="D317" s="139">
        <f>B317/B305</f>
        <v>0.21288378646058559</v>
      </c>
    </row>
    <row r="320" spans="1:4">
      <c r="A320" s="152" t="s">
        <v>2060</v>
      </c>
      <c r="B320" s="141">
        <f>SUM(B321:B328)</f>
        <v>72514</v>
      </c>
    </row>
    <row r="321" spans="1:4">
      <c r="A321" s="98" t="s">
        <v>2077</v>
      </c>
      <c r="B321" s="3">
        <v>9872</v>
      </c>
      <c r="C321" s="97"/>
      <c r="D321" s="98" t="s">
        <v>2060</v>
      </c>
    </row>
    <row r="322" spans="1:4">
      <c r="A322" s="98" t="s">
        <v>2075</v>
      </c>
      <c r="B322" s="3">
        <v>9491</v>
      </c>
      <c r="C322" s="97"/>
      <c r="D322" s="98" t="s">
        <v>2060</v>
      </c>
    </row>
    <row r="323" spans="1:4">
      <c r="A323" s="98" t="s">
        <v>2072</v>
      </c>
      <c r="B323" s="3">
        <v>8872</v>
      </c>
      <c r="C323" s="97"/>
      <c r="D323" s="98" t="s">
        <v>2060</v>
      </c>
    </row>
    <row r="324" spans="1:4">
      <c r="A324" s="98" t="s">
        <v>2070</v>
      </c>
      <c r="B324" s="3">
        <v>8502</v>
      </c>
      <c r="C324" s="97"/>
      <c r="D324" s="98" t="s">
        <v>2060</v>
      </c>
    </row>
    <row r="325" spans="1:4">
      <c r="A325" s="98" t="s">
        <v>2069</v>
      </c>
      <c r="B325" s="3">
        <v>8849</v>
      </c>
      <c r="C325" s="97"/>
      <c r="D325" s="98" t="s">
        <v>2060</v>
      </c>
    </row>
    <row r="326" spans="1:4">
      <c r="A326" s="98" t="s">
        <v>2067</v>
      </c>
      <c r="B326" s="3">
        <v>8441</v>
      </c>
      <c r="C326" s="97"/>
      <c r="D326" s="98" t="s">
        <v>2060</v>
      </c>
    </row>
    <row r="327" spans="1:4">
      <c r="A327" s="98" t="s">
        <v>2061</v>
      </c>
      <c r="B327" s="3">
        <v>9333</v>
      </c>
      <c r="C327" s="97"/>
      <c r="D327" s="98" t="s">
        <v>2060</v>
      </c>
    </row>
    <row r="328" spans="1:4">
      <c r="A328" s="98" t="s">
        <v>2068</v>
      </c>
      <c r="B328" s="4">
        <v>9154</v>
      </c>
      <c r="C328" s="97"/>
      <c r="D328" s="98" t="s">
        <v>2058</v>
      </c>
    </row>
    <row r="330" spans="1:4">
      <c r="A330" s="98" t="s">
        <v>2060</v>
      </c>
      <c r="B330" s="79">
        <f>SUM(B321:B327)</f>
        <v>63360</v>
      </c>
      <c r="D330" s="139">
        <f>B330/B320</f>
        <v>0.87376230796811649</v>
      </c>
    </row>
    <row r="331" spans="1:4">
      <c r="A331" s="98" t="s">
        <v>2058</v>
      </c>
      <c r="B331" s="79">
        <f>B328</f>
        <v>9154</v>
      </c>
      <c r="D331" s="139">
        <f>B331/B320</f>
        <v>0.12623769203188351</v>
      </c>
    </row>
    <row r="334" spans="1:4">
      <c r="A334" s="154" t="s">
        <v>1934</v>
      </c>
      <c r="B334" s="141">
        <f>SUM(B335:B342)</f>
        <v>71122</v>
      </c>
    </row>
    <row r="335" spans="1:4">
      <c r="A335" s="100" t="s">
        <v>2092</v>
      </c>
      <c r="B335" s="9">
        <v>9407</v>
      </c>
      <c r="C335" s="99"/>
      <c r="D335" s="100" t="s">
        <v>1934</v>
      </c>
    </row>
    <row r="336" spans="1:4">
      <c r="A336" s="100" t="s">
        <v>2091</v>
      </c>
      <c r="B336" s="9">
        <v>9306</v>
      </c>
      <c r="C336" s="99"/>
      <c r="D336" s="100" t="s">
        <v>1934</v>
      </c>
    </row>
    <row r="337" spans="1:4">
      <c r="A337" s="100" t="s">
        <v>2090</v>
      </c>
      <c r="B337" s="9">
        <v>8252</v>
      </c>
      <c r="C337" s="99"/>
      <c r="D337" s="100" t="s">
        <v>1934</v>
      </c>
    </row>
    <row r="338" spans="1:4">
      <c r="A338" s="100" t="s">
        <v>2089</v>
      </c>
      <c r="B338" s="9">
        <v>7750</v>
      </c>
      <c r="C338" s="99"/>
      <c r="D338" s="100" t="s">
        <v>1934</v>
      </c>
    </row>
    <row r="339" spans="1:4">
      <c r="A339" s="100" t="s">
        <v>2086</v>
      </c>
      <c r="B339" s="9">
        <v>9180</v>
      </c>
      <c r="C339" s="99"/>
      <c r="D339" s="100" t="s">
        <v>1934</v>
      </c>
    </row>
    <row r="340" spans="1:4">
      <c r="A340" s="100" t="s">
        <v>2085</v>
      </c>
      <c r="B340" s="9">
        <v>8920</v>
      </c>
      <c r="C340" s="99"/>
      <c r="D340" s="100" t="s">
        <v>1934</v>
      </c>
    </row>
    <row r="341" spans="1:4">
      <c r="A341" s="100" t="s">
        <v>2082</v>
      </c>
      <c r="B341" s="9">
        <v>8979</v>
      </c>
      <c r="C341" s="99"/>
      <c r="D341" s="100" t="s">
        <v>1934</v>
      </c>
    </row>
    <row r="342" spans="1:4">
      <c r="A342" s="100" t="s">
        <v>2080</v>
      </c>
      <c r="B342" s="9">
        <v>9328</v>
      </c>
      <c r="C342" s="99"/>
      <c r="D342" s="100" t="s">
        <v>1933</v>
      </c>
    </row>
    <row r="344" spans="1:4">
      <c r="A344" s="100" t="s">
        <v>1934</v>
      </c>
      <c r="B344" s="79">
        <f>SUM(B335:B341)</f>
        <v>61794</v>
      </c>
      <c r="D344" s="139">
        <f>B344/B334</f>
        <v>0.86884508309665087</v>
      </c>
    </row>
    <row r="345" spans="1:4">
      <c r="A345" s="100" t="s">
        <v>1933</v>
      </c>
      <c r="B345" s="79">
        <f>B342</f>
        <v>9328</v>
      </c>
      <c r="D345" s="139">
        <f>B345/B334</f>
        <v>0.13115491690334918</v>
      </c>
    </row>
    <row r="348" spans="1:4">
      <c r="A348" s="152" t="s">
        <v>2535</v>
      </c>
      <c r="B348" s="141">
        <f>SUM(B349:B356)</f>
        <v>75302</v>
      </c>
    </row>
    <row r="349" spans="1:4">
      <c r="A349" s="98" t="s">
        <v>1806</v>
      </c>
      <c r="B349" s="3">
        <v>9210</v>
      </c>
      <c r="C349" s="97"/>
      <c r="D349" s="98" t="s">
        <v>2062</v>
      </c>
    </row>
    <row r="350" spans="1:4">
      <c r="A350" s="98" t="s">
        <v>2074</v>
      </c>
      <c r="B350" s="3">
        <v>9402</v>
      </c>
      <c r="C350" s="97"/>
      <c r="D350" s="98" t="s">
        <v>2062</v>
      </c>
    </row>
    <row r="351" spans="1:4">
      <c r="A351" s="98" t="s">
        <v>2073</v>
      </c>
      <c r="B351" s="3">
        <v>9711</v>
      </c>
      <c r="C351" s="97"/>
      <c r="D351" s="98" t="s">
        <v>2062</v>
      </c>
    </row>
    <row r="352" spans="1:4">
      <c r="A352" s="98" t="s">
        <v>2071</v>
      </c>
      <c r="B352" s="3">
        <v>9630</v>
      </c>
      <c r="C352" s="97"/>
      <c r="D352" s="98" t="s">
        <v>2062</v>
      </c>
    </row>
    <row r="353" spans="1:4">
      <c r="A353" s="98" t="s">
        <v>2066</v>
      </c>
      <c r="B353" s="3">
        <v>8782</v>
      </c>
      <c r="C353" s="97"/>
      <c r="D353" s="98" t="s">
        <v>2062</v>
      </c>
    </row>
    <row r="354" spans="1:4">
      <c r="A354" s="98" t="s">
        <v>1312</v>
      </c>
      <c r="B354" s="3">
        <v>10525</v>
      </c>
      <c r="C354" s="97"/>
      <c r="D354" s="98" t="s">
        <v>2062</v>
      </c>
    </row>
    <row r="355" spans="1:4">
      <c r="A355" s="98" t="s">
        <v>2063</v>
      </c>
      <c r="B355" s="3">
        <v>8721</v>
      </c>
      <c r="C355" s="97"/>
      <c r="D355" s="98" t="s">
        <v>2062</v>
      </c>
    </row>
    <row r="356" spans="1:4">
      <c r="A356" s="98" t="s">
        <v>816</v>
      </c>
      <c r="B356" s="4">
        <v>9321</v>
      </c>
      <c r="C356" s="97"/>
      <c r="D356" s="98" t="s">
        <v>2058</v>
      </c>
    </row>
    <row r="358" spans="1:4">
      <c r="A358" s="98" t="s">
        <v>2062</v>
      </c>
      <c r="B358" s="79">
        <f>SUM(B349:B355)</f>
        <v>65981</v>
      </c>
      <c r="D358" s="139">
        <f>B358/B348</f>
        <v>0.87621842713340947</v>
      </c>
    </row>
    <row r="359" spans="1:4">
      <c r="A359" s="98" t="s">
        <v>2058</v>
      </c>
      <c r="B359" s="79">
        <f>B356</f>
        <v>9321</v>
      </c>
      <c r="D359" s="139">
        <f>B359/B348</f>
        <v>0.12378157286659053</v>
      </c>
    </row>
    <row r="362" spans="1:4">
      <c r="A362" s="140" t="s">
        <v>2524</v>
      </c>
      <c r="B362" s="141">
        <f>SUM(B363:B372)</f>
        <v>77518</v>
      </c>
    </row>
    <row r="363" spans="1:4">
      <c r="A363" s="84" t="s">
        <v>1932</v>
      </c>
      <c r="B363" s="9">
        <v>8017</v>
      </c>
      <c r="C363" s="83"/>
      <c r="D363" s="84" t="s">
        <v>1914</v>
      </c>
    </row>
    <row r="364" spans="1:4">
      <c r="A364" s="84" t="s">
        <v>1928</v>
      </c>
      <c r="B364" s="9">
        <v>8171</v>
      </c>
      <c r="C364" s="83"/>
      <c r="D364" s="84" t="s">
        <v>1914</v>
      </c>
    </row>
    <row r="365" spans="1:4">
      <c r="A365" s="84" t="s">
        <v>1927</v>
      </c>
      <c r="B365" s="9">
        <v>8117</v>
      </c>
      <c r="C365" s="83"/>
      <c r="D365" s="84" t="s">
        <v>1914</v>
      </c>
    </row>
    <row r="366" spans="1:4">
      <c r="A366" s="84" t="s">
        <v>1926</v>
      </c>
      <c r="B366" s="9">
        <v>7179</v>
      </c>
      <c r="C366" s="83"/>
      <c r="D366" s="84" t="s">
        <v>1914</v>
      </c>
    </row>
    <row r="367" spans="1:4">
      <c r="A367" s="84" t="s">
        <v>1925</v>
      </c>
      <c r="B367" s="9">
        <v>8631</v>
      </c>
      <c r="C367" s="83"/>
      <c r="D367" s="84" t="s">
        <v>1914</v>
      </c>
    </row>
    <row r="368" spans="1:4">
      <c r="A368" s="84" t="s">
        <v>1917</v>
      </c>
      <c r="B368" s="9">
        <v>7329</v>
      </c>
      <c r="C368" s="83"/>
      <c r="D368" s="84" t="s">
        <v>1914</v>
      </c>
    </row>
    <row r="369" spans="1:4">
      <c r="A369" s="84" t="s">
        <v>1931</v>
      </c>
      <c r="B369" s="9">
        <v>7977</v>
      </c>
      <c r="C369" s="83"/>
      <c r="D369" s="84" t="s">
        <v>1910</v>
      </c>
    </row>
    <row r="370" spans="1:4">
      <c r="A370" s="84" t="s">
        <v>1921</v>
      </c>
      <c r="B370" s="9">
        <v>7568</v>
      </c>
      <c r="C370" s="83"/>
      <c r="D370" s="84" t="s">
        <v>1910</v>
      </c>
    </row>
    <row r="371" spans="1:4">
      <c r="A371" s="84" t="s">
        <v>1916</v>
      </c>
      <c r="B371" s="9">
        <v>7836</v>
      </c>
      <c r="C371" s="83"/>
      <c r="D371" s="84" t="s">
        <v>1910</v>
      </c>
    </row>
    <row r="372" spans="1:4">
      <c r="A372" s="84" t="s">
        <v>1911</v>
      </c>
      <c r="B372" s="9">
        <v>6693</v>
      </c>
      <c r="C372" s="83"/>
      <c r="D372" s="84" t="s">
        <v>1910</v>
      </c>
    </row>
    <row r="374" spans="1:4">
      <c r="A374" s="84" t="s">
        <v>1914</v>
      </c>
      <c r="B374" s="79">
        <f>SUM(B363:B368)</f>
        <v>47444</v>
      </c>
      <c r="D374" s="139">
        <f>B374/B362</f>
        <v>0.6120384942851983</v>
      </c>
    </row>
    <row r="375" spans="1:4">
      <c r="A375" s="84" t="s">
        <v>1910</v>
      </c>
      <c r="B375" s="79">
        <f>SUM(B369:B372)</f>
        <v>30074</v>
      </c>
      <c r="D375" s="139">
        <f>B375/B362</f>
        <v>0.3879615057148017</v>
      </c>
    </row>
    <row r="378" spans="1:4">
      <c r="A378" s="150" t="s">
        <v>2544</v>
      </c>
      <c r="B378" s="141">
        <f>SUM(B379:B387)</f>
        <v>72678</v>
      </c>
    </row>
    <row r="379" spans="1:4">
      <c r="A379" s="112" t="s">
        <v>2225</v>
      </c>
      <c r="B379" s="9">
        <v>8939</v>
      </c>
      <c r="C379" s="111"/>
      <c r="D379" s="111" t="s">
        <v>2216</v>
      </c>
    </row>
    <row r="380" spans="1:4">
      <c r="A380" s="112" t="s">
        <v>2224</v>
      </c>
      <c r="B380" s="9">
        <v>8501</v>
      </c>
      <c r="C380" s="111"/>
      <c r="D380" s="111" t="s">
        <v>2216</v>
      </c>
    </row>
    <row r="381" spans="1:4">
      <c r="A381" s="112" t="s">
        <v>2223</v>
      </c>
      <c r="B381" s="9">
        <v>7674</v>
      </c>
      <c r="C381" s="111"/>
      <c r="D381" s="111" t="s">
        <v>2216</v>
      </c>
    </row>
    <row r="382" spans="1:4">
      <c r="A382" s="112" t="s">
        <v>2237</v>
      </c>
      <c r="B382" s="9">
        <v>8200</v>
      </c>
      <c r="C382" s="111"/>
      <c r="D382" s="112" t="s">
        <v>2221</v>
      </c>
    </row>
    <row r="383" spans="1:4">
      <c r="A383" s="112" t="s">
        <v>2232</v>
      </c>
      <c r="B383" s="9">
        <v>7198</v>
      </c>
      <c r="C383" s="111"/>
      <c r="D383" s="111" t="s">
        <v>2221</v>
      </c>
    </row>
    <row r="384" spans="1:4">
      <c r="A384" s="112" t="s">
        <v>2231</v>
      </c>
      <c r="B384" s="9">
        <v>9208</v>
      </c>
      <c r="C384" s="111"/>
      <c r="D384" s="111" t="s">
        <v>2221</v>
      </c>
    </row>
    <row r="385" spans="1:4">
      <c r="A385" s="112" t="s">
        <v>2230</v>
      </c>
      <c r="B385" s="9">
        <v>7601</v>
      </c>
      <c r="C385" s="111"/>
      <c r="D385" s="111" t="s">
        <v>2221</v>
      </c>
    </row>
    <row r="386" spans="1:4">
      <c r="A386" s="112" t="s">
        <v>2229</v>
      </c>
      <c r="B386" s="9">
        <v>7537</v>
      </c>
      <c r="C386" s="111"/>
      <c r="D386" s="111" t="s">
        <v>2221</v>
      </c>
    </row>
    <row r="387" spans="1:4">
      <c r="A387" s="112" t="s">
        <v>2222</v>
      </c>
      <c r="B387" s="9">
        <v>7820</v>
      </c>
      <c r="C387" s="111"/>
      <c r="D387" s="111" t="s">
        <v>2221</v>
      </c>
    </row>
    <row r="389" spans="1:4">
      <c r="A389" s="111" t="s">
        <v>2216</v>
      </c>
      <c r="B389" s="79">
        <f>SUM(B379:B381)</f>
        <v>25114</v>
      </c>
      <c r="D389" s="139">
        <f>B389/B378</f>
        <v>0.34555161121659922</v>
      </c>
    </row>
    <row r="390" spans="1:4">
      <c r="A390" s="112" t="s">
        <v>2221</v>
      </c>
      <c r="B390" s="79">
        <f>SUM(B382:B387)</f>
        <v>47564</v>
      </c>
      <c r="D390" s="139">
        <f>B390/B378</f>
        <v>0.65444838878340073</v>
      </c>
    </row>
    <row r="393" spans="1:4">
      <c r="A393" s="140" t="s">
        <v>2522</v>
      </c>
      <c r="B393" s="141">
        <f>SUM(B394:B401)</f>
        <v>76857</v>
      </c>
    </row>
    <row r="394" spans="1:4">
      <c r="A394" s="82" t="s">
        <v>1909</v>
      </c>
      <c r="B394" s="3">
        <v>10823</v>
      </c>
      <c r="C394" s="81"/>
      <c r="D394" s="82" t="s">
        <v>1892</v>
      </c>
    </row>
    <row r="395" spans="1:4">
      <c r="A395" s="82" t="s">
        <v>1905</v>
      </c>
      <c r="B395" s="3">
        <v>9989</v>
      </c>
      <c r="C395" s="81"/>
      <c r="D395" s="82" t="s">
        <v>1892</v>
      </c>
    </row>
    <row r="396" spans="1:4">
      <c r="A396" s="98" t="s">
        <v>2065</v>
      </c>
      <c r="B396" s="4">
        <v>9178</v>
      </c>
      <c r="C396" s="97"/>
      <c r="D396" s="98" t="s">
        <v>2058</v>
      </c>
    </row>
    <row r="397" spans="1:4">
      <c r="A397" s="98" t="s">
        <v>2064</v>
      </c>
      <c r="B397" s="4">
        <v>8805</v>
      </c>
      <c r="C397" s="97"/>
      <c r="D397" s="98" t="s">
        <v>2058</v>
      </c>
    </row>
    <row r="398" spans="1:4">
      <c r="A398" s="98" t="s">
        <v>2059</v>
      </c>
      <c r="B398" s="4">
        <v>9129</v>
      </c>
      <c r="C398" s="97"/>
      <c r="D398" s="98" t="s">
        <v>2058</v>
      </c>
    </row>
    <row r="399" spans="1:4">
      <c r="A399" s="82" t="s">
        <v>1903</v>
      </c>
      <c r="B399" s="3">
        <v>9748</v>
      </c>
      <c r="C399" s="81"/>
      <c r="D399" s="82" t="s">
        <v>1887</v>
      </c>
    </row>
    <row r="400" spans="1:4">
      <c r="A400" s="82" t="s">
        <v>1891</v>
      </c>
      <c r="B400" s="3">
        <v>8794</v>
      </c>
      <c r="C400" s="81"/>
      <c r="D400" s="82" t="s">
        <v>1887</v>
      </c>
    </row>
    <row r="401" spans="1:4">
      <c r="A401" s="82" t="s">
        <v>1888</v>
      </c>
      <c r="B401" s="3">
        <v>10391</v>
      </c>
      <c r="C401" s="81"/>
      <c r="D401" s="82" t="s">
        <v>1887</v>
      </c>
    </row>
    <row r="403" spans="1:4">
      <c r="A403" s="82" t="s">
        <v>1892</v>
      </c>
      <c r="B403" s="79">
        <f>SUM(B394:B395)</f>
        <v>20812</v>
      </c>
      <c r="D403" s="139">
        <f>B403/B393</f>
        <v>0.27078860741376842</v>
      </c>
    </row>
    <row r="404" spans="1:4">
      <c r="A404" s="98" t="s">
        <v>2058</v>
      </c>
      <c r="B404" s="79">
        <f>SUM(B396:B398)</f>
        <v>27112</v>
      </c>
      <c r="D404" s="139">
        <f>B404/B393</f>
        <v>0.35275901999817844</v>
      </c>
    </row>
    <row r="405" spans="1:4">
      <c r="A405" s="82" t="s">
        <v>1887</v>
      </c>
      <c r="B405" s="79">
        <f>SUM(B399:B401)</f>
        <v>28933</v>
      </c>
      <c r="D405" s="139">
        <f>B405/B393</f>
        <v>0.37645237258805314</v>
      </c>
    </row>
    <row r="408" spans="1:4">
      <c r="A408" s="140" t="s">
        <v>2539</v>
      </c>
      <c r="B408" s="141">
        <f>SUM(B409:B418)</f>
        <v>77715</v>
      </c>
    </row>
    <row r="409" spans="1:4">
      <c r="A409" s="102" t="s">
        <v>2117</v>
      </c>
      <c r="B409" s="3">
        <v>5233</v>
      </c>
      <c r="C409" s="101"/>
      <c r="D409" s="102" t="s">
        <v>2096</v>
      </c>
    </row>
    <row r="410" spans="1:4">
      <c r="A410" s="102" t="s">
        <v>2115</v>
      </c>
      <c r="B410" s="3">
        <v>8255</v>
      </c>
      <c r="C410" s="101"/>
      <c r="D410" s="102" t="s">
        <v>2096</v>
      </c>
    </row>
    <row r="411" spans="1:4">
      <c r="A411" s="102" t="s">
        <v>2101</v>
      </c>
      <c r="B411" s="3">
        <v>5114</v>
      </c>
      <c r="C411" s="101"/>
      <c r="D411" s="102" t="s">
        <v>2096</v>
      </c>
    </row>
    <row r="412" spans="1:4">
      <c r="A412" s="102" t="s">
        <v>2100</v>
      </c>
      <c r="B412" s="3">
        <v>8967</v>
      </c>
      <c r="C412" s="101"/>
      <c r="D412" s="102" t="s">
        <v>2096</v>
      </c>
    </row>
    <row r="413" spans="1:4">
      <c r="A413" s="102" t="s">
        <v>2097</v>
      </c>
      <c r="B413" s="3">
        <v>5378</v>
      </c>
      <c r="C413" s="101"/>
      <c r="D413" s="102" t="s">
        <v>2096</v>
      </c>
    </row>
    <row r="414" spans="1:4">
      <c r="A414" s="114" t="s">
        <v>2248</v>
      </c>
      <c r="B414" s="3">
        <v>9184</v>
      </c>
      <c r="C414" s="113"/>
      <c r="D414" s="114" t="s">
        <v>2238</v>
      </c>
    </row>
    <row r="415" spans="1:4">
      <c r="A415" s="114" t="s">
        <v>2247</v>
      </c>
      <c r="B415" s="3">
        <v>8102</v>
      </c>
      <c r="C415" s="113"/>
      <c r="D415" s="114" t="s">
        <v>2238</v>
      </c>
    </row>
    <row r="416" spans="1:4">
      <c r="A416" s="114" t="s">
        <v>2246</v>
      </c>
      <c r="B416" s="3">
        <v>10748</v>
      </c>
      <c r="C416" s="113"/>
      <c r="D416" s="114" t="s">
        <v>2238</v>
      </c>
    </row>
    <row r="417" spans="1:4">
      <c r="A417" s="114" t="s">
        <v>2245</v>
      </c>
      <c r="B417" s="3">
        <v>7912</v>
      </c>
      <c r="C417" s="113"/>
      <c r="D417" s="114" t="s">
        <v>2238</v>
      </c>
    </row>
    <row r="418" spans="1:4">
      <c r="A418" s="114" t="s">
        <v>2239</v>
      </c>
      <c r="B418" s="3">
        <v>8822</v>
      </c>
      <c r="C418" s="113"/>
      <c r="D418" s="114" t="s">
        <v>2238</v>
      </c>
    </row>
    <row r="420" spans="1:4">
      <c r="A420" s="102" t="s">
        <v>2096</v>
      </c>
      <c r="B420" s="79">
        <f>SUM(B409:B413)</f>
        <v>32947</v>
      </c>
      <c r="D420" s="139">
        <f>B420/B408</f>
        <v>0.42394647108022904</v>
      </c>
    </row>
    <row r="421" spans="1:4">
      <c r="A421" s="114" t="s">
        <v>2238</v>
      </c>
      <c r="B421" s="79">
        <f>SUM(B414:B418)</f>
        <v>44768</v>
      </c>
      <c r="D421" s="139">
        <f>B421/B408</f>
        <v>0.57605352891977091</v>
      </c>
    </row>
    <row r="424" spans="1:4">
      <c r="A424" s="140" t="s">
        <v>2551</v>
      </c>
      <c r="B424" s="141">
        <f>SUM(B425:B433)</f>
        <v>77497</v>
      </c>
    </row>
    <row r="425" spans="1:4">
      <c r="A425" s="124" t="s">
        <v>2358</v>
      </c>
      <c r="B425" s="3">
        <v>8875</v>
      </c>
      <c r="C425" s="123"/>
      <c r="D425" s="124" t="s">
        <v>2349</v>
      </c>
    </row>
    <row r="426" spans="1:4">
      <c r="A426" s="124" t="s">
        <v>2356</v>
      </c>
      <c r="B426" s="3">
        <v>8873</v>
      </c>
      <c r="C426" s="123"/>
      <c r="D426" s="124" t="s">
        <v>2349</v>
      </c>
    </row>
    <row r="427" spans="1:4">
      <c r="A427" s="124" t="s">
        <v>2355</v>
      </c>
      <c r="B427" s="3">
        <v>8636</v>
      </c>
      <c r="C427" s="123"/>
      <c r="D427" s="124" t="s">
        <v>2349</v>
      </c>
    </row>
    <row r="428" spans="1:4">
      <c r="A428" s="126" t="s">
        <v>2387</v>
      </c>
      <c r="B428" s="9">
        <v>8051</v>
      </c>
      <c r="C428" s="125"/>
      <c r="D428" s="126" t="s">
        <v>2371</v>
      </c>
    </row>
    <row r="429" spans="1:4">
      <c r="A429" s="126" t="s">
        <v>2381</v>
      </c>
      <c r="B429" s="9">
        <v>8841</v>
      </c>
      <c r="C429" s="125"/>
      <c r="D429" s="126" t="s">
        <v>2371</v>
      </c>
    </row>
    <row r="430" spans="1:4">
      <c r="A430" s="124" t="s">
        <v>2360</v>
      </c>
      <c r="B430" s="3">
        <v>8392</v>
      </c>
      <c r="C430" s="123"/>
      <c r="D430" s="124" t="s">
        <v>2347</v>
      </c>
    </row>
    <row r="431" spans="1:4">
      <c r="A431" s="124" t="s">
        <v>2359</v>
      </c>
      <c r="B431" s="3">
        <v>8862</v>
      </c>
      <c r="C431" s="123"/>
      <c r="D431" s="124" t="s">
        <v>2347</v>
      </c>
    </row>
    <row r="432" spans="1:4">
      <c r="A432" s="124" t="s">
        <v>2357</v>
      </c>
      <c r="B432" s="4">
        <v>8752</v>
      </c>
      <c r="C432" s="123"/>
      <c r="D432" s="124" t="s">
        <v>2347</v>
      </c>
    </row>
    <row r="433" spans="1:4">
      <c r="A433" s="124" t="s">
        <v>2354</v>
      </c>
      <c r="B433" s="4">
        <v>8215</v>
      </c>
      <c r="C433" s="123"/>
      <c r="D433" s="124" t="s">
        <v>2347</v>
      </c>
    </row>
    <row r="435" spans="1:4">
      <c r="A435" s="124" t="s">
        <v>2349</v>
      </c>
      <c r="B435" s="79">
        <f>SUM(B425:B427)</f>
        <v>26384</v>
      </c>
      <c r="D435" s="139">
        <f>B435/B424</f>
        <v>0.34045188846019847</v>
      </c>
    </row>
    <row r="436" spans="1:4">
      <c r="A436" s="126" t="s">
        <v>2371</v>
      </c>
      <c r="B436" s="79">
        <f>SUM(B428:B429)</f>
        <v>16892</v>
      </c>
      <c r="D436" s="139">
        <f>B436/B424</f>
        <v>0.21796972786043331</v>
      </c>
    </row>
    <row r="437" spans="1:4">
      <c r="A437" s="124" t="s">
        <v>2347</v>
      </c>
      <c r="B437" s="79">
        <f>SUM(B430:B433)</f>
        <v>34221</v>
      </c>
      <c r="D437" s="139">
        <f>B437/B424</f>
        <v>0.44157838367936825</v>
      </c>
    </row>
    <row r="440" spans="1:4">
      <c r="A440" s="154" t="s">
        <v>2536</v>
      </c>
      <c r="B440" s="141">
        <f>SUM(B441:B448)</f>
        <v>77005</v>
      </c>
    </row>
    <row r="441" spans="1:4">
      <c r="A441" s="100" t="s">
        <v>2094</v>
      </c>
      <c r="B441" s="9">
        <v>9103</v>
      </c>
      <c r="C441" s="99"/>
      <c r="D441" s="100" t="s">
        <v>1933</v>
      </c>
    </row>
    <row r="442" spans="1:4">
      <c r="A442" s="100" t="s">
        <v>2087</v>
      </c>
      <c r="B442" s="9">
        <v>11499</v>
      </c>
      <c r="C442" s="99"/>
      <c r="D442" s="100" t="s">
        <v>1933</v>
      </c>
    </row>
    <row r="443" spans="1:4">
      <c r="A443" s="100" t="s">
        <v>2084</v>
      </c>
      <c r="B443" s="9">
        <v>10036</v>
      </c>
      <c r="C443" s="99"/>
      <c r="D443" s="100" t="s">
        <v>1933</v>
      </c>
    </row>
    <row r="444" spans="1:4">
      <c r="A444" s="120" t="s">
        <v>2326</v>
      </c>
      <c r="B444" s="3">
        <v>10337</v>
      </c>
      <c r="C444" s="119"/>
      <c r="D444" s="120" t="s">
        <v>1986</v>
      </c>
    </row>
    <row r="445" spans="1:4">
      <c r="A445" s="120" t="s">
        <v>2322</v>
      </c>
      <c r="B445" s="3">
        <v>9129</v>
      </c>
      <c r="C445" s="119"/>
      <c r="D445" s="120" t="s">
        <v>1986</v>
      </c>
    </row>
    <row r="446" spans="1:4">
      <c r="A446" s="120" t="s">
        <v>2316</v>
      </c>
      <c r="B446" s="3">
        <v>9077</v>
      </c>
      <c r="C446" s="119"/>
      <c r="D446" s="120" t="s">
        <v>1986</v>
      </c>
    </row>
    <row r="447" spans="1:4">
      <c r="A447" s="120" t="s">
        <v>1622</v>
      </c>
      <c r="B447" s="3">
        <v>8642</v>
      </c>
      <c r="C447" s="119"/>
      <c r="D447" s="120" t="s">
        <v>1985</v>
      </c>
    </row>
    <row r="448" spans="1:4">
      <c r="A448" s="120" t="s">
        <v>2318</v>
      </c>
      <c r="B448" s="3">
        <v>9182</v>
      </c>
      <c r="C448" s="119"/>
      <c r="D448" s="120" t="s">
        <v>1985</v>
      </c>
    </row>
    <row r="450" spans="1:4">
      <c r="A450" s="100" t="s">
        <v>1933</v>
      </c>
      <c r="B450" s="79">
        <f>SUM(B441:B443)</f>
        <v>30638</v>
      </c>
      <c r="D450" s="139">
        <f>B450/B440</f>
        <v>0.39787026816440491</v>
      </c>
    </row>
    <row r="451" spans="1:4">
      <c r="A451" s="120" t="s">
        <v>1986</v>
      </c>
      <c r="B451" s="79">
        <f>SUM(B444:B446)</f>
        <v>28543</v>
      </c>
      <c r="D451" s="139">
        <f>B451/B440</f>
        <v>0.37066424258165054</v>
      </c>
    </row>
    <row r="452" spans="1:4">
      <c r="A452" s="120" t="s">
        <v>1985</v>
      </c>
      <c r="B452" s="79">
        <f>SUM(B447:B448)</f>
        <v>17824</v>
      </c>
      <c r="D452" s="139">
        <f>B452/B440</f>
        <v>0.23146548925394456</v>
      </c>
    </row>
    <row r="455" spans="1:4">
      <c r="A455" s="140" t="s">
        <v>2537</v>
      </c>
      <c r="B455" s="141">
        <f>SUM(B456:B466)</f>
        <v>75824</v>
      </c>
    </row>
    <row r="456" spans="1:4">
      <c r="A456" s="102" t="s">
        <v>2116</v>
      </c>
      <c r="B456" s="3">
        <v>7737</v>
      </c>
      <c r="C456" s="101"/>
      <c r="D456" s="102" t="s">
        <v>2096</v>
      </c>
    </row>
    <row r="457" spans="1:4">
      <c r="A457" s="102" t="s">
        <v>2111</v>
      </c>
      <c r="B457" s="3">
        <v>8078</v>
      </c>
      <c r="C457" s="101"/>
      <c r="D457" s="102" t="s">
        <v>2096</v>
      </c>
    </row>
    <row r="458" spans="1:4">
      <c r="A458" s="102" t="s">
        <v>2104</v>
      </c>
      <c r="B458" s="3">
        <v>7964</v>
      </c>
      <c r="C458" s="101"/>
      <c r="D458" s="102" t="s">
        <v>2096</v>
      </c>
    </row>
    <row r="459" spans="1:4">
      <c r="A459" s="102" t="s">
        <v>2102</v>
      </c>
      <c r="B459" s="3">
        <v>5290</v>
      </c>
      <c r="C459" s="101"/>
      <c r="D459" s="102" t="s">
        <v>2096</v>
      </c>
    </row>
    <row r="460" spans="1:4">
      <c r="A460" s="102" t="s">
        <v>1687</v>
      </c>
      <c r="B460" s="3">
        <v>7686</v>
      </c>
      <c r="C460" s="101"/>
      <c r="D460" s="102" t="s">
        <v>2096</v>
      </c>
    </row>
    <row r="461" spans="1:4">
      <c r="A461" s="102" t="s">
        <v>2112</v>
      </c>
      <c r="B461" s="103">
        <v>8046</v>
      </c>
      <c r="C461" s="101"/>
      <c r="D461" s="102" t="s">
        <v>2098</v>
      </c>
    </row>
    <row r="462" spans="1:4">
      <c r="A462" s="102" t="s">
        <v>2110</v>
      </c>
      <c r="B462" s="3">
        <v>7443</v>
      </c>
      <c r="C462" s="101"/>
      <c r="D462" s="102" t="s">
        <v>2098</v>
      </c>
    </row>
    <row r="463" spans="1:4">
      <c r="A463" s="102" t="s">
        <v>2108</v>
      </c>
      <c r="B463" s="4">
        <v>7498</v>
      </c>
      <c r="C463" s="101"/>
      <c r="D463" s="102" t="s">
        <v>2098</v>
      </c>
    </row>
    <row r="464" spans="1:4">
      <c r="A464" s="102" t="s">
        <v>2105</v>
      </c>
      <c r="B464" s="4">
        <v>7906</v>
      </c>
      <c r="C464" s="101"/>
      <c r="D464" s="102" t="s">
        <v>2098</v>
      </c>
    </row>
    <row r="465" spans="1:4">
      <c r="A465" s="102" t="s">
        <v>2104</v>
      </c>
      <c r="B465" s="4">
        <v>401</v>
      </c>
      <c r="C465" s="101"/>
      <c r="D465" s="102" t="s">
        <v>2098</v>
      </c>
    </row>
    <row r="466" spans="1:4">
      <c r="A466" s="102" t="s">
        <v>2099</v>
      </c>
      <c r="B466" s="4">
        <v>7775</v>
      </c>
      <c r="C466" s="101"/>
      <c r="D466" s="102" t="s">
        <v>2098</v>
      </c>
    </row>
    <row r="468" spans="1:4">
      <c r="A468" s="102" t="s">
        <v>2096</v>
      </c>
      <c r="B468" s="79">
        <f>SUM(B456:B460)</f>
        <v>36755</v>
      </c>
      <c r="D468" s="139">
        <f>B468/B455</f>
        <v>0.4847409791095168</v>
      </c>
    </row>
    <row r="469" spans="1:4">
      <c r="A469" s="102" t="s">
        <v>2098</v>
      </c>
      <c r="B469" s="79">
        <f>SUM(B461:B466)</f>
        <v>39069</v>
      </c>
      <c r="D469" s="139">
        <f>B469/B455</f>
        <v>0.51525902089048325</v>
      </c>
    </row>
    <row r="472" spans="1:4">
      <c r="A472" s="155" t="s">
        <v>2538</v>
      </c>
      <c r="B472" s="141">
        <f>SUM(B473:B483)</f>
        <v>75449</v>
      </c>
    </row>
    <row r="473" spans="1:4">
      <c r="A473" s="132" t="s">
        <v>2463</v>
      </c>
      <c r="B473" s="3">
        <v>11043</v>
      </c>
      <c r="C473" s="131"/>
      <c r="D473" s="132" t="s">
        <v>2445</v>
      </c>
    </row>
    <row r="474" spans="1:4">
      <c r="A474" s="132" t="s">
        <v>832</v>
      </c>
      <c r="B474" s="3">
        <v>10598</v>
      </c>
      <c r="C474" s="131"/>
      <c r="D474" s="132" t="s">
        <v>2445</v>
      </c>
    </row>
    <row r="475" spans="1:4">
      <c r="A475" s="132" t="s">
        <v>2449</v>
      </c>
      <c r="B475" s="3">
        <v>6792</v>
      </c>
      <c r="C475" s="131"/>
      <c r="D475" s="132" t="s">
        <v>2445</v>
      </c>
    </row>
    <row r="476" spans="1:4">
      <c r="A476" s="132" t="s">
        <v>2447</v>
      </c>
      <c r="B476" s="3">
        <v>7443</v>
      </c>
      <c r="C476" s="131"/>
      <c r="D476" s="132" t="s">
        <v>2445</v>
      </c>
    </row>
    <row r="477" spans="1:4">
      <c r="A477" s="102" t="s">
        <v>2114</v>
      </c>
      <c r="B477" s="3">
        <v>5215</v>
      </c>
      <c r="C477" s="101"/>
      <c r="D477" s="102" t="s">
        <v>2096</v>
      </c>
    </row>
    <row r="478" spans="1:4">
      <c r="A478" s="102" t="s">
        <v>2103</v>
      </c>
      <c r="B478" s="3">
        <v>841</v>
      </c>
      <c r="C478" s="101"/>
      <c r="D478" s="102" t="s">
        <v>2096</v>
      </c>
    </row>
    <row r="479" spans="1:4">
      <c r="A479" s="102" t="s">
        <v>2113</v>
      </c>
      <c r="B479" s="3">
        <v>5668</v>
      </c>
      <c r="C479" s="101"/>
      <c r="D479" s="102" t="s">
        <v>2098</v>
      </c>
    </row>
    <row r="480" spans="1:4">
      <c r="A480" s="102" t="s">
        <v>2109</v>
      </c>
      <c r="B480" s="4">
        <v>7821</v>
      </c>
      <c r="C480" s="101"/>
      <c r="D480" s="102" t="s">
        <v>2098</v>
      </c>
    </row>
    <row r="481" spans="1:4">
      <c r="A481" s="102" t="s">
        <v>2107</v>
      </c>
      <c r="B481" s="4">
        <v>6205</v>
      </c>
      <c r="C481" s="101"/>
      <c r="D481" s="102" t="s">
        <v>2098</v>
      </c>
    </row>
    <row r="482" spans="1:4">
      <c r="A482" s="102" t="s">
        <v>2106</v>
      </c>
      <c r="B482" s="4">
        <v>6951</v>
      </c>
      <c r="C482" s="101"/>
      <c r="D482" s="102" t="s">
        <v>2098</v>
      </c>
    </row>
    <row r="483" spans="1:4">
      <c r="A483" s="102" t="s">
        <v>2103</v>
      </c>
      <c r="B483" s="4">
        <v>6872</v>
      </c>
      <c r="C483" s="101"/>
      <c r="D483" s="102" t="s">
        <v>2098</v>
      </c>
    </row>
    <row r="485" spans="1:4">
      <c r="A485" s="132" t="s">
        <v>2445</v>
      </c>
      <c r="B485" s="79">
        <f>SUM(B473:B476)</f>
        <v>35876</v>
      </c>
      <c r="D485" s="139">
        <f>B485/B472</f>
        <v>0.47550000662699304</v>
      </c>
    </row>
    <row r="486" spans="1:4">
      <c r="A486" s="102" t="s">
        <v>2096</v>
      </c>
      <c r="B486" s="79">
        <f>SUM(B477:B478)</f>
        <v>6056</v>
      </c>
      <c r="D486" s="139">
        <f>B486/B472</f>
        <v>8.0266140041617515E-2</v>
      </c>
    </row>
    <row r="487" spans="1:4">
      <c r="A487" s="102" t="s">
        <v>2098</v>
      </c>
      <c r="B487" s="79">
        <f>SUM(B479:B483)</f>
        <v>33517</v>
      </c>
      <c r="D487" s="139">
        <f>B487/B472</f>
        <v>0.44423385333138943</v>
      </c>
    </row>
    <row r="490" spans="1:4">
      <c r="A490" s="149" t="s">
        <v>2542</v>
      </c>
      <c r="B490" s="141">
        <f>SUM(B491:B502)</f>
        <v>77725</v>
      </c>
    </row>
    <row r="491" spans="1:4">
      <c r="A491" s="96" t="s">
        <v>2129</v>
      </c>
      <c r="B491" s="9">
        <v>6394</v>
      </c>
      <c r="C491" s="95"/>
      <c r="D491" s="96" t="s">
        <v>2120</v>
      </c>
    </row>
    <row r="492" spans="1:4">
      <c r="A492" s="96" t="s">
        <v>2126</v>
      </c>
      <c r="B492" s="9">
        <v>6323</v>
      </c>
      <c r="C492" s="95"/>
      <c r="D492" s="96" t="s">
        <v>2120</v>
      </c>
    </row>
    <row r="493" spans="1:4">
      <c r="A493" s="96" t="s">
        <v>2125</v>
      </c>
      <c r="B493" s="9">
        <v>4765</v>
      </c>
      <c r="C493" s="95"/>
      <c r="D493" s="96" t="s">
        <v>2120</v>
      </c>
    </row>
    <row r="494" spans="1:4">
      <c r="A494" s="96" t="s">
        <v>2124</v>
      </c>
      <c r="B494" s="9">
        <v>6218</v>
      </c>
      <c r="C494" s="95"/>
      <c r="D494" s="96" t="s">
        <v>2120</v>
      </c>
    </row>
    <row r="495" spans="1:4">
      <c r="A495" s="96" t="s">
        <v>2122</v>
      </c>
      <c r="B495" s="9">
        <v>7808</v>
      </c>
      <c r="C495" s="95"/>
      <c r="D495" s="96" t="s">
        <v>2120</v>
      </c>
    </row>
    <row r="496" spans="1:4">
      <c r="A496" s="96" t="s">
        <v>1312</v>
      </c>
      <c r="B496" s="9">
        <v>6397</v>
      </c>
      <c r="C496" s="95"/>
      <c r="D496" s="96" t="s">
        <v>2120</v>
      </c>
    </row>
    <row r="497" spans="1:4">
      <c r="A497" s="96" t="s">
        <v>2133</v>
      </c>
      <c r="B497" s="9">
        <v>6616</v>
      </c>
      <c r="C497" s="95"/>
      <c r="D497" s="96" t="s">
        <v>2118</v>
      </c>
    </row>
    <row r="498" spans="1:4">
      <c r="A498" s="96" t="s">
        <v>2131</v>
      </c>
      <c r="B498" s="9">
        <v>6509</v>
      </c>
      <c r="C498" s="95"/>
      <c r="D498" s="96" t="s">
        <v>2118</v>
      </c>
    </row>
    <row r="499" spans="1:4">
      <c r="A499" s="95" t="s">
        <v>2128</v>
      </c>
      <c r="B499" s="9">
        <v>6651</v>
      </c>
      <c r="C499" s="95"/>
      <c r="D499" s="96" t="s">
        <v>2118</v>
      </c>
    </row>
    <row r="500" spans="1:4">
      <c r="A500" s="96" t="s">
        <v>2127</v>
      </c>
      <c r="B500" s="9">
        <v>6935</v>
      </c>
      <c r="C500" s="95"/>
      <c r="D500" s="96" t="s">
        <v>2118</v>
      </c>
    </row>
    <row r="501" spans="1:4">
      <c r="A501" s="96" t="s">
        <v>1917</v>
      </c>
      <c r="B501" s="9">
        <v>6477</v>
      </c>
      <c r="C501" s="95"/>
      <c r="D501" s="96" t="s">
        <v>2118</v>
      </c>
    </row>
    <row r="502" spans="1:4">
      <c r="A502" s="96" t="s">
        <v>2123</v>
      </c>
      <c r="B502" s="9">
        <v>6632</v>
      </c>
      <c r="C502" s="95"/>
      <c r="D502" s="96" t="s">
        <v>2118</v>
      </c>
    </row>
    <row r="504" spans="1:4">
      <c r="A504" s="96" t="s">
        <v>2120</v>
      </c>
      <c r="B504" s="79">
        <f>SUM(B491:B496)</f>
        <v>37905</v>
      </c>
      <c r="D504" s="139">
        <f>B504/B490</f>
        <v>0.48768092634287552</v>
      </c>
    </row>
    <row r="505" spans="1:4">
      <c r="A505" s="96" t="s">
        <v>2118</v>
      </c>
      <c r="B505" s="79">
        <f>SUM(B497:B502)</f>
        <v>39820</v>
      </c>
      <c r="D505" s="139">
        <f>B505/B490</f>
        <v>0.51231907365712448</v>
      </c>
    </row>
    <row r="508" spans="1:4">
      <c r="A508" s="140" t="s">
        <v>2523</v>
      </c>
      <c r="B508" s="141">
        <f>SUM(B509:B518)</f>
        <v>75774</v>
      </c>
    </row>
    <row r="509" spans="1:4">
      <c r="A509" s="82" t="s">
        <v>1907</v>
      </c>
      <c r="B509" s="3">
        <v>9607</v>
      </c>
      <c r="C509" s="81"/>
      <c r="D509" s="82" t="s">
        <v>1887</v>
      </c>
    </row>
    <row r="510" spans="1:4">
      <c r="A510" s="82" t="s">
        <v>1900</v>
      </c>
      <c r="B510" s="3">
        <v>9457</v>
      </c>
      <c r="C510" s="81"/>
      <c r="D510" s="82" t="s">
        <v>1887</v>
      </c>
    </row>
    <row r="511" spans="1:4">
      <c r="A511" s="92" t="s">
        <v>2003</v>
      </c>
      <c r="B511" s="9">
        <v>7099</v>
      </c>
      <c r="C511" s="91"/>
      <c r="D511" s="92" t="s">
        <v>1944</v>
      </c>
    </row>
    <row r="512" spans="1:4">
      <c r="A512" s="92" t="s">
        <v>1999</v>
      </c>
      <c r="B512" s="9">
        <v>7116</v>
      </c>
      <c r="C512" s="91"/>
      <c r="D512" s="92" t="s">
        <v>1944</v>
      </c>
    </row>
    <row r="513" spans="1:4">
      <c r="A513" s="92" t="s">
        <v>1998</v>
      </c>
      <c r="B513" s="9">
        <v>6160</v>
      </c>
      <c r="C513" s="91"/>
      <c r="D513" s="92" t="s">
        <v>1944</v>
      </c>
    </row>
    <row r="514" spans="1:4">
      <c r="A514" s="92" t="s">
        <v>1996</v>
      </c>
      <c r="B514" s="9">
        <v>6609</v>
      </c>
      <c r="C514" s="91"/>
      <c r="D514" s="92" t="s">
        <v>1944</v>
      </c>
    </row>
    <row r="515" spans="1:4">
      <c r="A515" s="92" t="s">
        <v>1948</v>
      </c>
      <c r="B515" s="9">
        <v>7369</v>
      </c>
      <c r="C515" s="91"/>
      <c r="D515" s="92" t="s">
        <v>1944</v>
      </c>
    </row>
    <row r="516" spans="1:4">
      <c r="A516" s="92" t="s">
        <v>1988</v>
      </c>
      <c r="B516" s="9">
        <v>7459</v>
      </c>
      <c r="C516" s="91"/>
      <c r="D516" s="92" t="s">
        <v>1944</v>
      </c>
    </row>
    <row r="517" spans="1:4">
      <c r="A517" s="92" t="s">
        <v>1987</v>
      </c>
      <c r="B517" s="9">
        <v>7245</v>
      </c>
      <c r="C517" s="91"/>
      <c r="D517" s="92" t="s">
        <v>1944</v>
      </c>
    </row>
    <row r="518" spans="1:4">
      <c r="A518" s="92" t="s">
        <v>1994</v>
      </c>
      <c r="B518" s="9">
        <v>7653</v>
      </c>
      <c r="C518" s="91"/>
      <c r="D518" s="92" t="s">
        <v>1958</v>
      </c>
    </row>
    <row r="520" spans="1:4">
      <c r="A520" s="82" t="s">
        <v>1887</v>
      </c>
      <c r="B520" s="79">
        <f>SUM(B509:B510)</f>
        <v>19064</v>
      </c>
      <c r="D520" s="139">
        <f>B520/B508</f>
        <v>0.25159025523266554</v>
      </c>
    </row>
    <row r="521" spans="1:4">
      <c r="A521" s="92" t="s">
        <v>1944</v>
      </c>
      <c r="B521" s="79">
        <f>SUM(B511:B517)</f>
        <v>49057</v>
      </c>
      <c r="D521" s="139">
        <f>B521/B508</f>
        <v>0.64741204106949612</v>
      </c>
    </row>
    <row r="522" spans="1:4">
      <c r="A522" s="92" t="s">
        <v>1958</v>
      </c>
      <c r="B522" s="79">
        <f>B518</f>
        <v>7653</v>
      </c>
      <c r="D522" s="139">
        <f>B522/B508</f>
        <v>0.10099770369783831</v>
      </c>
    </row>
    <row r="523" spans="1:4">
      <c r="A523" s="92"/>
    </row>
    <row r="524" spans="1:4">
      <c r="A524" s="92"/>
    </row>
    <row r="525" spans="1:4">
      <c r="A525" s="158" t="s">
        <v>2543</v>
      </c>
      <c r="B525" s="141">
        <f>SUM(B526:B535)</f>
        <v>77624</v>
      </c>
    </row>
    <row r="526" spans="1:4">
      <c r="A526" s="107" t="s">
        <v>2174</v>
      </c>
      <c r="B526" s="3">
        <v>9272</v>
      </c>
      <c r="C526" s="106"/>
      <c r="D526" s="107" t="s">
        <v>2156</v>
      </c>
    </row>
    <row r="527" spans="1:4">
      <c r="A527" s="107" t="s">
        <v>2171</v>
      </c>
      <c r="B527" s="3">
        <v>7968</v>
      </c>
      <c r="C527" s="106"/>
      <c r="D527" s="107" t="s">
        <v>2156</v>
      </c>
    </row>
    <row r="528" spans="1:4">
      <c r="A528" s="107" t="s">
        <v>2158</v>
      </c>
      <c r="B528" s="3">
        <v>8349</v>
      </c>
      <c r="C528" s="106"/>
      <c r="D528" s="107" t="s">
        <v>2156</v>
      </c>
    </row>
    <row r="529" spans="1:4">
      <c r="A529" s="107" t="s">
        <v>2157</v>
      </c>
      <c r="B529" s="3">
        <v>6809</v>
      </c>
      <c r="C529" s="106"/>
      <c r="D529" s="107" t="s">
        <v>2156</v>
      </c>
    </row>
    <row r="530" spans="1:4">
      <c r="A530" s="107" t="s">
        <v>2173</v>
      </c>
      <c r="B530" s="3">
        <v>7343</v>
      </c>
      <c r="C530" s="106"/>
      <c r="D530" s="107" t="s">
        <v>2154</v>
      </c>
    </row>
    <row r="531" spans="1:4">
      <c r="A531" s="107" t="s">
        <v>2169</v>
      </c>
      <c r="B531" s="3">
        <v>7593</v>
      </c>
      <c r="C531" s="106"/>
      <c r="D531" s="107" t="s">
        <v>2154</v>
      </c>
    </row>
    <row r="532" spans="1:4">
      <c r="A532" s="107" t="s">
        <v>2168</v>
      </c>
      <c r="B532" s="3">
        <v>7445</v>
      </c>
      <c r="C532" s="106"/>
      <c r="D532" s="107" t="s">
        <v>2154</v>
      </c>
    </row>
    <row r="533" spans="1:4">
      <c r="A533" s="107" t="s">
        <v>2165</v>
      </c>
      <c r="B533" s="3">
        <v>7523</v>
      </c>
      <c r="C533" s="106"/>
      <c r="D533" s="107" t="s">
        <v>2154</v>
      </c>
    </row>
    <row r="534" spans="1:4">
      <c r="A534" s="107" t="s">
        <v>2155</v>
      </c>
      <c r="B534" s="4">
        <v>7115</v>
      </c>
      <c r="C534" s="106"/>
      <c r="D534" s="107" t="s">
        <v>2154</v>
      </c>
    </row>
    <row r="535" spans="1:4">
      <c r="A535" s="107" t="s">
        <v>2170</v>
      </c>
      <c r="B535" s="4">
        <v>8207</v>
      </c>
      <c r="C535" s="106"/>
      <c r="D535" s="106" t="s">
        <v>2162</v>
      </c>
    </row>
    <row r="537" spans="1:4">
      <c r="A537" s="107" t="s">
        <v>2156</v>
      </c>
      <c r="B537" s="77">
        <f>SUM(B526:B529)</f>
        <v>32398</v>
      </c>
      <c r="D537" s="139">
        <f>B537/B525</f>
        <v>0.41737091621148098</v>
      </c>
    </row>
    <row r="538" spans="1:4">
      <c r="A538" s="107" t="s">
        <v>2154</v>
      </c>
      <c r="B538" s="77">
        <f>SUM(B530:B534)</f>
        <v>37019</v>
      </c>
      <c r="D538" s="139">
        <f>B538/B525</f>
        <v>0.47690147377099867</v>
      </c>
    </row>
    <row r="539" spans="1:4">
      <c r="A539" s="106" t="s">
        <v>2162</v>
      </c>
      <c r="B539" s="77">
        <f>B535</f>
        <v>8207</v>
      </c>
      <c r="D539" s="139">
        <f>B539/B525</f>
        <v>0.10572761001752036</v>
      </c>
    </row>
    <row r="540" spans="1:4">
      <c r="A540" s="106"/>
    </row>
    <row r="541" spans="1:4">
      <c r="A541" s="106"/>
    </row>
    <row r="542" spans="1:4">
      <c r="A542" s="159" t="s">
        <v>2177</v>
      </c>
      <c r="B542" s="141">
        <f>SUM(B543:B551)</f>
        <v>78097</v>
      </c>
    </row>
    <row r="543" spans="1:4">
      <c r="A543" s="110" t="s">
        <v>1956</v>
      </c>
      <c r="B543" s="3">
        <v>8270</v>
      </c>
      <c r="C543" s="109"/>
      <c r="D543" s="110" t="s">
        <v>2177</v>
      </c>
    </row>
    <row r="544" spans="1:4">
      <c r="A544" s="110" t="s">
        <v>2215</v>
      </c>
      <c r="B544" s="3">
        <v>9965</v>
      </c>
      <c r="C544" s="109"/>
      <c r="D544" s="110" t="s">
        <v>2177</v>
      </c>
    </row>
    <row r="545" spans="1:4">
      <c r="A545" s="110" t="s">
        <v>2212</v>
      </c>
      <c r="B545" s="3">
        <v>8421</v>
      </c>
      <c r="C545" s="109"/>
      <c r="D545" s="110" t="s">
        <v>2177</v>
      </c>
    </row>
    <row r="546" spans="1:4">
      <c r="A546" s="110" t="s">
        <v>2209</v>
      </c>
      <c r="B546" s="3">
        <v>6875</v>
      </c>
      <c r="C546" s="109"/>
      <c r="D546" s="110" t="s">
        <v>2177</v>
      </c>
    </row>
    <row r="547" spans="1:4">
      <c r="A547" s="110" t="s">
        <v>2204</v>
      </c>
      <c r="B547" s="3">
        <v>9033</v>
      </c>
      <c r="C547" s="109"/>
      <c r="D547" s="110" t="s">
        <v>2177</v>
      </c>
    </row>
    <row r="548" spans="1:4">
      <c r="A548" s="110" t="s">
        <v>2202</v>
      </c>
      <c r="B548" s="3">
        <v>9167</v>
      </c>
      <c r="C548" s="109"/>
      <c r="D548" s="110" t="s">
        <v>2177</v>
      </c>
    </row>
    <row r="549" spans="1:4">
      <c r="A549" s="110" t="s">
        <v>2199</v>
      </c>
      <c r="B549" s="3">
        <v>9733</v>
      </c>
      <c r="C549" s="109"/>
      <c r="D549" s="110" t="s">
        <v>2177</v>
      </c>
    </row>
    <row r="550" spans="1:4">
      <c r="A550" s="110" t="s">
        <v>2197</v>
      </c>
      <c r="B550" s="3">
        <v>8236</v>
      </c>
      <c r="C550" s="109"/>
      <c r="D550" s="110" t="s">
        <v>2177</v>
      </c>
    </row>
    <row r="551" spans="1:4">
      <c r="A551" s="110" t="s">
        <v>2196</v>
      </c>
      <c r="B551" s="4">
        <v>8397</v>
      </c>
      <c r="C551" s="109"/>
      <c r="D551" s="106" t="s">
        <v>2176</v>
      </c>
    </row>
    <row r="552" spans="1:4">
      <c r="A552" s="106"/>
    </row>
    <row r="553" spans="1:4">
      <c r="A553" s="110" t="s">
        <v>2177</v>
      </c>
      <c r="B553" s="79">
        <f>SUM(B543:B550)</f>
        <v>69700</v>
      </c>
      <c r="D553" s="139">
        <f>B553/B542</f>
        <v>0.89247986478353847</v>
      </c>
    </row>
    <row r="554" spans="1:4">
      <c r="A554" s="106" t="s">
        <v>2176</v>
      </c>
      <c r="B554" s="79">
        <f>B551</f>
        <v>8397</v>
      </c>
      <c r="D554" s="139">
        <f>B554/B542</f>
        <v>0.10752013521646157</v>
      </c>
    </row>
    <row r="555" spans="1:4">
      <c r="A555" s="106"/>
    </row>
    <row r="556" spans="1:4">
      <c r="A556" s="92"/>
    </row>
    <row r="557" spans="1:4">
      <c r="A557" s="143" t="s">
        <v>1889</v>
      </c>
      <c r="B557" s="141">
        <f>SUM(B558:B565)</f>
        <v>76756</v>
      </c>
    </row>
    <row r="558" spans="1:4">
      <c r="A558" s="82" t="s">
        <v>1901</v>
      </c>
      <c r="B558" s="3">
        <v>9733</v>
      </c>
      <c r="C558" s="81"/>
      <c r="D558" s="82" t="s">
        <v>1887</v>
      </c>
    </row>
    <row r="559" spans="1:4">
      <c r="A559" s="82" t="s">
        <v>1899</v>
      </c>
      <c r="B559" s="3">
        <v>8901</v>
      </c>
      <c r="C559" s="81"/>
      <c r="D559" s="82" t="s">
        <v>1887</v>
      </c>
    </row>
    <row r="560" spans="1:4">
      <c r="A560" s="82" t="s">
        <v>1908</v>
      </c>
      <c r="B560" s="3">
        <v>9756</v>
      </c>
      <c r="C560" s="81"/>
      <c r="D560" s="82" t="s">
        <v>1889</v>
      </c>
    </row>
    <row r="561" spans="1:4">
      <c r="A561" s="82" t="s">
        <v>1906</v>
      </c>
      <c r="B561" s="4">
        <v>9764</v>
      </c>
      <c r="C561" s="81"/>
      <c r="D561" s="82" t="s">
        <v>1889</v>
      </c>
    </row>
    <row r="562" spans="1:4">
      <c r="A562" s="82" t="s">
        <v>1902</v>
      </c>
      <c r="B562" s="4">
        <v>9901</v>
      </c>
      <c r="C562" s="81"/>
      <c r="D562" s="82" t="s">
        <v>1889</v>
      </c>
    </row>
    <row r="563" spans="1:4">
      <c r="A563" s="82" t="s">
        <v>1898</v>
      </c>
      <c r="B563" s="4">
        <v>10495</v>
      </c>
      <c r="C563" s="81"/>
      <c r="D563" s="82" t="s">
        <v>1889</v>
      </c>
    </row>
    <row r="564" spans="1:4">
      <c r="A564" s="82" t="s">
        <v>1897</v>
      </c>
      <c r="B564" s="4">
        <v>9159</v>
      </c>
      <c r="C564" s="81"/>
      <c r="D564" s="82" t="s">
        <v>1889</v>
      </c>
    </row>
    <row r="565" spans="1:4">
      <c r="A565" s="82" t="s">
        <v>1890</v>
      </c>
      <c r="B565" s="4">
        <v>9047</v>
      </c>
      <c r="C565" s="81"/>
      <c r="D565" s="82" t="s">
        <v>1889</v>
      </c>
    </row>
    <row r="566" spans="1:4">
      <c r="A566" s="92"/>
    </row>
    <row r="567" spans="1:4">
      <c r="A567" s="82" t="s">
        <v>1887</v>
      </c>
      <c r="B567" s="79">
        <f>SUM(B558:B559)</f>
        <v>18634</v>
      </c>
      <c r="D567" s="139">
        <f>B567/B557</f>
        <v>0.24276929490854135</v>
      </c>
    </row>
    <row r="568" spans="1:4">
      <c r="A568" s="82" t="s">
        <v>1889</v>
      </c>
      <c r="B568" s="79">
        <f>SUM(B560:B565)</f>
        <v>58122</v>
      </c>
      <c r="D568" s="139">
        <f>B568/B557</f>
        <v>0.75723070509145862</v>
      </c>
    </row>
    <row r="569" spans="1:4">
      <c r="A569" s="92"/>
    </row>
    <row r="570" spans="1:4">
      <c r="A570" s="92"/>
    </row>
    <row r="571" spans="1:4">
      <c r="A571" s="151" t="s">
        <v>2534</v>
      </c>
      <c r="B571" s="141">
        <f>SUM(B572:B580)</f>
        <v>73814</v>
      </c>
    </row>
    <row r="572" spans="1:4">
      <c r="A572" s="96" t="s">
        <v>2044</v>
      </c>
      <c r="B572" s="3">
        <v>9381</v>
      </c>
      <c r="C572" s="95"/>
      <c r="D572" s="96" t="s">
        <v>2040</v>
      </c>
    </row>
    <row r="573" spans="1:4">
      <c r="A573" s="96" t="s">
        <v>2043</v>
      </c>
      <c r="B573" s="3">
        <v>9598</v>
      </c>
      <c r="C573" s="95"/>
      <c r="D573" s="96" t="s">
        <v>2040</v>
      </c>
    </row>
    <row r="574" spans="1:4">
      <c r="A574" s="110" t="s">
        <v>2210</v>
      </c>
      <c r="B574" s="3">
        <v>5350</v>
      </c>
      <c r="C574" s="109"/>
      <c r="D574" s="106" t="s">
        <v>2162</v>
      </c>
    </row>
    <row r="575" spans="1:4">
      <c r="A575" s="110" t="s">
        <v>2207</v>
      </c>
      <c r="B575" s="3">
        <v>7945</v>
      </c>
      <c r="C575" s="109"/>
      <c r="D575" s="106" t="s">
        <v>2162</v>
      </c>
    </row>
    <row r="576" spans="1:4">
      <c r="A576" s="110" t="s">
        <v>2214</v>
      </c>
      <c r="B576" s="3">
        <v>7831</v>
      </c>
      <c r="C576" s="109"/>
      <c r="D576" s="106" t="s">
        <v>2176</v>
      </c>
    </row>
    <row r="577" spans="1:4">
      <c r="A577" s="110" t="s">
        <v>2208</v>
      </c>
      <c r="B577" s="4">
        <v>8481</v>
      </c>
      <c r="C577" s="109"/>
      <c r="D577" s="106" t="s">
        <v>2176</v>
      </c>
    </row>
    <row r="578" spans="1:4">
      <c r="A578" s="110" t="s">
        <v>2203</v>
      </c>
      <c r="B578" s="4">
        <v>8305</v>
      </c>
      <c r="C578" s="109"/>
      <c r="D578" s="106" t="s">
        <v>2176</v>
      </c>
    </row>
    <row r="579" spans="1:4">
      <c r="A579" s="110" t="s">
        <v>2201</v>
      </c>
      <c r="B579" s="4">
        <v>9225</v>
      </c>
      <c r="C579" s="109"/>
      <c r="D579" s="106" t="s">
        <v>2176</v>
      </c>
    </row>
    <row r="580" spans="1:4">
      <c r="A580" s="110" t="s">
        <v>2200</v>
      </c>
      <c r="B580" s="4">
        <v>7698</v>
      </c>
      <c r="C580" s="109"/>
      <c r="D580" s="106" t="s">
        <v>2176</v>
      </c>
    </row>
    <row r="581" spans="1:4">
      <c r="A581" s="92"/>
    </row>
    <row r="582" spans="1:4">
      <c r="A582" s="96" t="s">
        <v>2040</v>
      </c>
      <c r="B582" s="79">
        <f>SUM(B572:B573)</f>
        <v>18979</v>
      </c>
      <c r="D582" s="139">
        <f>B582/B571</f>
        <v>0.25711924567155281</v>
      </c>
    </row>
    <row r="583" spans="1:4">
      <c r="A583" s="106" t="s">
        <v>2162</v>
      </c>
      <c r="B583" s="79">
        <f>SUM(B574:B575)</f>
        <v>13295</v>
      </c>
      <c r="D583" s="139">
        <f>B583/B571</f>
        <v>0.18011488335546103</v>
      </c>
    </row>
    <row r="584" spans="1:4">
      <c r="A584" s="106" t="s">
        <v>2176</v>
      </c>
      <c r="B584" s="79">
        <f>SUM(B576:B580)</f>
        <v>41540</v>
      </c>
      <c r="D584" s="139">
        <f>B584/B571</f>
        <v>0.56276587097298614</v>
      </c>
    </row>
    <row r="585" spans="1:4">
      <c r="A585" s="92"/>
    </row>
    <row r="586" spans="1:4">
      <c r="A586" s="92"/>
    </row>
    <row r="587" spans="1:4">
      <c r="A587" s="147" t="s">
        <v>1958</v>
      </c>
      <c r="B587" s="141">
        <f>SUM(B588:B597)</f>
        <v>76685</v>
      </c>
    </row>
    <row r="588" spans="1:4">
      <c r="A588" s="92" t="s">
        <v>2001</v>
      </c>
      <c r="B588" s="9">
        <v>7929</v>
      </c>
      <c r="C588" s="91"/>
      <c r="D588" s="92" t="s">
        <v>1958</v>
      </c>
    </row>
    <row r="589" spans="1:4">
      <c r="A589" s="92" t="s">
        <v>2000</v>
      </c>
      <c r="B589" s="9">
        <v>7429</v>
      </c>
      <c r="C589" s="91"/>
      <c r="D589" s="92" t="s">
        <v>1958</v>
      </c>
    </row>
    <row r="590" spans="1:4">
      <c r="A590" s="92" t="s">
        <v>1997</v>
      </c>
      <c r="B590" s="9">
        <v>7232</v>
      </c>
      <c r="C590" s="91"/>
      <c r="D590" s="92" t="s">
        <v>1958</v>
      </c>
    </row>
    <row r="591" spans="1:4">
      <c r="A591" s="92" t="s">
        <v>1995</v>
      </c>
      <c r="B591" s="9">
        <v>7751</v>
      </c>
      <c r="C591" s="91"/>
      <c r="D591" s="92" t="s">
        <v>1958</v>
      </c>
    </row>
    <row r="592" spans="1:4">
      <c r="A592" s="92" t="s">
        <v>1992</v>
      </c>
      <c r="B592" s="9">
        <v>8619</v>
      </c>
      <c r="C592" s="91"/>
      <c r="D592" s="92" t="s">
        <v>1958</v>
      </c>
    </row>
    <row r="593" spans="1:4">
      <c r="A593" s="92" t="s">
        <v>1991</v>
      </c>
      <c r="B593" s="9">
        <v>5625</v>
      </c>
      <c r="C593" s="91"/>
      <c r="D593" s="92" t="s">
        <v>1958</v>
      </c>
    </row>
    <row r="594" spans="1:4">
      <c r="A594" s="92" t="s">
        <v>1990</v>
      </c>
      <c r="B594" s="9">
        <v>7590</v>
      </c>
      <c r="C594" s="91"/>
      <c r="D594" s="92" t="s">
        <v>1958</v>
      </c>
    </row>
    <row r="595" spans="1:4">
      <c r="A595" s="92" t="s">
        <v>1989</v>
      </c>
      <c r="B595" s="9">
        <v>8611</v>
      </c>
      <c r="C595" s="91"/>
      <c r="D595" s="92" t="s">
        <v>1958</v>
      </c>
    </row>
    <row r="596" spans="1:4">
      <c r="A596" s="114" t="s">
        <v>2243</v>
      </c>
      <c r="B596" s="3">
        <v>7888</v>
      </c>
      <c r="C596" s="113"/>
      <c r="D596" s="114" t="s">
        <v>2238</v>
      </c>
    </row>
    <row r="597" spans="1:4">
      <c r="A597" s="114" t="s">
        <v>2241</v>
      </c>
      <c r="B597" s="3">
        <v>8011</v>
      </c>
      <c r="C597" s="113"/>
      <c r="D597" s="114" t="s">
        <v>2238</v>
      </c>
    </row>
    <row r="598" spans="1:4">
      <c r="A598" s="92"/>
    </row>
    <row r="599" spans="1:4">
      <c r="A599" s="92" t="s">
        <v>1958</v>
      </c>
      <c r="B599" s="79">
        <f>SUM(B588:B595)</f>
        <v>60786</v>
      </c>
      <c r="D599" s="139">
        <f>B599/B587</f>
        <v>0.7926713177283693</v>
      </c>
    </row>
    <row r="600" spans="1:4">
      <c r="A600" s="114" t="s">
        <v>2238</v>
      </c>
      <c r="B600" s="79">
        <f>SUM(B596:B597)</f>
        <v>15899</v>
      </c>
      <c r="D600" s="139">
        <f>B600/B587</f>
        <v>0.2073286822716307</v>
      </c>
    </row>
    <row r="601" spans="1:4">
      <c r="A601" s="92"/>
    </row>
    <row r="603" spans="1:4">
      <c r="A603" s="142" t="s">
        <v>1886</v>
      </c>
      <c r="B603" s="141">
        <f>SUM(B604:B611)</f>
        <v>78064</v>
      </c>
    </row>
    <row r="604" spans="1:4">
      <c r="A604" s="80" t="s">
        <v>2194</v>
      </c>
      <c r="B604" s="3">
        <v>9798</v>
      </c>
      <c r="C604" s="108"/>
      <c r="D604" s="80" t="s">
        <v>1886</v>
      </c>
    </row>
    <row r="605" spans="1:4">
      <c r="A605" s="80" t="s">
        <v>2192</v>
      </c>
      <c r="B605" s="3">
        <v>9467</v>
      </c>
      <c r="C605" s="108"/>
      <c r="D605" s="80" t="s">
        <v>1886</v>
      </c>
    </row>
    <row r="606" spans="1:4">
      <c r="A606" s="80" t="s">
        <v>2191</v>
      </c>
      <c r="B606" s="3">
        <v>9899</v>
      </c>
      <c r="C606" s="108"/>
      <c r="D606" s="80" t="s">
        <v>1886</v>
      </c>
    </row>
    <row r="607" spans="1:4">
      <c r="A607" s="80" t="s">
        <v>2190</v>
      </c>
      <c r="B607" s="3">
        <v>9635</v>
      </c>
      <c r="C607" s="108"/>
      <c r="D607" s="80" t="s">
        <v>1886</v>
      </c>
    </row>
    <row r="608" spans="1:4">
      <c r="A608" s="80" t="s">
        <v>2189</v>
      </c>
      <c r="B608" s="3">
        <v>9687</v>
      </c>
      <c r="C608" s="108"/>
      <c r="D608" s="80" t="s">
        <v>1886</v>
      </c>
    </row>
    <row r="609" spans="1:4">
      <c r="A609" s="80" t="s">
        <v>2187</v>
      </c>
      <c r="B609" s="3">
        <v>8987</v>
      </c>
      <c r="C609" s="108"/>
      <c r="D609" s="80" t="s">
        <v>1886</v>
      </c>
    </row>
    <row r="610" spans="1:4">
      <c r="A610" s="80" t="s">
        <v>2181</v>
      </c>
      <c r="B610" s="3">
        <v>10410</v>
      </c>
      <c r="C610" s="108"/>
      <c r="D610" s="80" t="s">
        <v>1886</v>
      </c>
    </row>
    <row r="611" spans="1:4">
      <c r="A611" s="80" t="s">
        <v>2178</v>
      </c>
      <c r="B611" s="3">
        <v>10181</v>
      </c>
      <c r="C611" s="108"/>
      <c r="D611" s="80" t="s">
        <v>1886</v>
      </c>
    </row>
    <row r="613" spans="1:4">
      <c r="A613" s="80" t="s">
        <v>1886</v>
      </c>
      <c r="B613" s="79">
        <f>SUM(B604:B611)</f>
        <v>78064</v>
      </c>
      <c r="D613" s="139">
        <f>B613/B603</f>
        <v>1</v>
      </c>
    </row>
    <row r="616" spans="1:4">
      <c r="A616" s="153" t="s">
        <v>2135</v>
      </c>
      <c r="B616" s="141">
        <f>SUM(B617:B626)</f>
        <v>74418</v>
      </c>
    </row>
    <row r="617" spans="1:4">
      <c r="A617" s="98" t="s">
        <v>2078</v>
      </c>
      <c r="B617" s="3">
        <v>7796</v>
      </c>
      <c r="C617" s="97"/>
      <c r="D617" s="98" t="s">
        <v>2058</v>
      </c>
    </row>
    <row r="618" spans="1:4">
      <c r="A618" s="105" t="s">
        <v>2153</v>
      </c>
      <c r="B618" s="3">
        <v>7473</v>
      </c>
      <c r="C618" s="104"/>
      <c r="D618" s="105" t="s">
        <v>2135</v>
      </c>
    </row>
    <row r="619" spans="1:4">
      <c r="A619" s="105" t="s">
        <v>2152</v>
      </c>
      <c r="B619" s="3">
        <v>7195</v>
      </c>
      <c r="C619" s="104"/>
      <c r="D619" s="105" t="s">
        <v>2135</v>
      </c>
    </row>
    <row r="620" spans="1:4">
      <c r="A620" s="105" t="s">
        <v>2150</v>
      </c>
      <c r="B620" s="3">
        <v>8207</v>
      </c>
      <c r="C620" s="104"/>
      <c r="D620" s="105" t="s">
        <v>2135</v>
      </c>
    </row>
    <row r="621" spans="1:4">
      <c r="A621" s="105" t="s">
        <v>2149</v>
      </c>
      <c r="B621" s="3">
        <v>7735</v>
      </c>
      <c r="C621" s="104"/>
      <c r="D621" s="105" t="s">
        <v>2135</v>
      </c>
    </row>
    <row r="622" spans="1:4">
      <c r="A622" s="105" t="s">
        <v>1994</v>
      </c>
      <c r="B622" s="3">
        <v>7150</v>
      </c>
      <c r="C622" s="104"/>
      <c r="D622" s="105" t="s">
        <v>2135</v>
      </c>
    </row>
    <row r="623" spans="1:4">
      <c r="A623" s="105" t="s">
        <v>2147</v>
      </c>
      <c r="B623" s="3">
        <v>7880</v>
      </c>
      <c r="C623" s="104"/>
      <c r="D623" s="105" t="s">
        <v>2135</v>
      </c>
    </row>
    <row r="624" spans="1:4">
      <c r="A624" s="105" t="s">
        <v>2146</v>
      </c>
      <c r="B624" s="3">
        <v>7049</v>
      </c>
      <c r="C624" s="104"/>
      <c r="D624" s="105" t="s">
        <v>2135</v>
      </c>
    </row>
    <row r="625" spans="1:4">
      <c r="A625" s="105" t="s">
        <v>2145</v>
      </c>
      <c r="B625" s="3">
        <v>7078</v>
      </c>
      <c r="C625" s="104"/>
      <c r="D625" s="105" t="s">
        <v>2135</v>
      </c>
    </row>
    <row r="626" spans="1:4">
      <c r="A626" s="105" t="s">
        <v>1130</v>
      </c>
      <c r="B626" s="3">
        <v>6855</v>
      </c>
      <c r="C626" s="104"/>
      <c r="D626" s="105" t="s">
        <v>2135</v>
      </c>
    </row>
    <row r="628" spans="1:4">
      <c r="A628" s="98" t="s">
        <v>2058</v>
      </c>
      <c r="B628" s="79">
        <f>B617</f>
        <v>7796</v>
      </c>
      <c r="D628" s="139">
        <f>B628/B616</f>
        <v>0.10475960117175952</v>
      </c>
    </row>
    <row r="629" spans="1:4">
      <c r="A629" s="105" t="s">
        <v>2135</v>
      </c>
      <c r="B629" s="79">
        <f>SUM(B618:B626)</f>
        <v>66622</v>
      </c>
      <c r="D629" s="139">
        <f>B629/B616</f>
        <v>0.89524039882824047</v>
      </c>
    </row>
    <row r="632" spans="1:4">
      <c r="A632" s="168" t="s">
        <v>2375</v>
      </c>
      <c r="B632" s="141">
        <f>SUM(B633:B641)</f>
        <v>78100</v>
      </c>
    </row>
    <row r="633" spans="1:4">
      <c r="A633" s="126" t="s">
        <v>2392</v>
      </c>
      <c r="B633" s="9">
        <v>9277</v>
      </c>
      <c r="C633" s="125"/>
      <c r="D633" s="126" t="s">
        <v>2375</v>
      </c>
    </row>
    <row r="634" spans="1:4">
      <c r="A634" s="126" t="s">
        <v>2005</v>
      </c>
      <c r="B634" s="9">
        <v>7854</v>
      </c>
      <c r="C634" s="125"/>
      <c r="D634" s="126" t="s">
        <v>2375</v>
      </c>
    </row>
    <row r="635" spans="1:4">
      <c r="A635" s="126" t="s">
        <v>2385</v>
      </c>
      <c r="B635" s="9">
        <v>8328</v>
      </c>
      <c r="C635" s="125"/>
      <c r="D635" s="126" t="s">
        <v>2375</v>
      </c>
    </row>
    <row r="636" spans="1:4">
      <c r="A636" s="126" t="s">
        <v>2384</v>
      </c>
      <c r="B636" s="9">
        <v>8623</v>
      </c>
      <c r="C636" s="125"/>
      <c r="D636" s="126" t="s">
        <v>2375</v>
      </c>
    </row>
    <row r="637" spans="1:4">
      <c r="A637" s="126" t="s">
        <v>2382</v>
      </c>
      <c r="B637" s="9">
        <v>8154</v>
      </c>
      <c r="C637" s="125"/>
      <c r="D637" s="126" t="s">
        <v>2375</v>
      </c>
    </row>
    <row r="638" spans="1:4">
      <c r="A638" s="126" t="s">
        <v>2376</v>
      </c>
      <c r="B638" s="9">
        <v>7689</v>
      </c>
      <c r="C638" s="125"/>
      <c r="D638" s="126" t="s">
        <v>2375</v>
      </c>
    </row>
    <row r="639" spans="1:4">
      <c r="A639" s="126" t="s">
        <v>2390</v>
      </c>
      <c r="B639" s="9">
        <v>9131</v>
      </c>
      <c r="C639" s="125"/>
      <c r="D639" s="126" t="s">
        <v>2371</v>
      </c>
    </row>
    <row r="640" spans="1:4">
      <c r="A640" s="126" t="s">
        <v>2377</v>
      </c>
      <c r="B640" s="9">
        <v>10171</v>
      </c>
      <c r="C640" s="125"/>
      <c r="D640" s="126" t="s">
        <v>2371</v>
      </c>
    </row>
    <row r="641" spans="1:4">
      <c r="A641" s="126" t="s">
        <v>2374</v>
      </c>
      <c r="B641" s="9">
        <v>8873</v>
      </c>
      <c r="C641" s="125"/>
      <c r="D641" s="126" t="s">
        <v>2371</v>
      </c>
    </row>
    <row r="643" spans="1:4">
      <c r="A643" s="126" t="s">
        <v>2375</v>
      </c>
      <c r="B643" s="79">
        <f>SUM(B633:B638)</f>
        <v>49925</v>
      </c>
      <c r="D643" s="139">
        <f>B643/B632</f>
        <v>0.63924455825864279</v>
      </c>
    </row>
    <row r="644" spans="1:4">
      <c r="A644" s="126" t="s">
        <v>2371</v>
      </c>
      <c r="B644" s="79">
        <f>SUM(B639:B641)</f>
        <v>28175</v>
      </c>
      <c r="D644" s="139">
        <f>B644/B632</f>
        <v>0.36075544174135721</v>
      </c>
    </row>
    <row r="647" spans="1:4">
      <c r="A647" s="156" t="s">
        <v>2540</v>
      </c>
      <c r="B647" s="141">
        <f>SUM(B648:B656)</f>
        <v>73470</v>
      </c>
    </row>
    <row r="648" spans="1:4">
      <c r="A648" s="114" t="s">
        <v>2242</v>
      </c>
      <c r="B648" s="3">
        <v>8541</v>
      </c>
      <c r="C648" s="113"/>
      <c r="D648" s="114" t="s">
        <v>2238</v>
      </c>
    </row>
    <row r="649" spans="1:4">
      <c r="A649" s="114" t="s">
        <v>2253</v>
      </c>
      <c r="B649" s="3">
        <v>7705</v>
      </c>
      <c r="C649" s="113"/>
      <c r="D649" s="114" t="s">
        <v>2240</v>
      </c>
    </row>
    <row r="650" spans="1:4">
      <c r="A650" s="114" t="s">
        <v>2252</v>
      </c>
      <c r="B650" s="3">
        <v>8444</v>
      </c>
      <c r="C650" s="113"/>
      <c r="D650" s="114" t="s">
        <v>2240</v>
      </c>
    </row>
    <row r="651" spans="1:4">
      <c r="A651" s="114" t="s">
        <v>2251</v>
      </c>
      <c r="B651" s="3">
        <v>8301</v>
      </c>
      <c r="C651" s="113"/>
      <c r="D651" s="114" t="s">
        <v>2240</v>
      </c>
    </row>
    <row r="652" spans="1:4">
      <c r="A652" s="114" t="s">
        <v>2250</v>
      </c>
      <c r="B652" s="3">
        <v>8039</v>
      </c>
      <c r="C652" s="113"/>
      <c r="D652" s="114" t="s">
        <v>2240</v>
      </c>
    </row>
    <row r="653" spans="1:4">
      <c r="A653" s="114" t="s">
        <v>2249</v>
      </c>
      <c r="B653" s="3">
        <v>7084</v>
      </c>
      <c r="C653" s="113"/>
      <c r="D653" s="114" t="s">
        <v>2240</v>
      </c>
    </row>
    <row r="654" spans="1:4">
      <c r="A654" s="114" t="s">
        <v>2244</v>
      </c>
      <c r="B654" s="3">
        <v>9633</v>
      </c>
      <c r="C654" s="113"/>
      <c r="D654" s="114" t="s">
        <v>2240</v>
      </c>
    </row>
    <row r="655" spans="1:4">
      <c r="A655" s="114" t="s">
        <v>1915</v>
      </c>
      <c r="B655" s="3">
        <v>7800</v>
      </c>
      <c r="C655" s="113"/>
      <c r="D655" s="114" t="s">
        <v>2240</v>
      </c>
    </row>
    <row r="656" spans="1:4">
      <c r="A656" s="114" t="s">
        <v>832</v>
      </c>
      <c r="B656" s="4">
        <v>7923</v>
      </c>
      <c r="C656" s="113"/>
      <c r="D656" s="114" t="s">
        <v>2240</v>
      </c>
    </row>
    <row r="657" spans="1:4">
      <c r="A657" s="114"/>
      <c r="B657" s="4"/>
      <c r="C657" s="113"/>
      <c r="D657" s="114"/>
    </row>
    <row r="658" spans="1:4">
      <c r="A658" s="114" t="s">
        <v>2238</v>
      </c>
      <c r="B658" s="4">
        <f>B648</f>
        <v>8541</v>
      </c>
      <c r="C658" s="113"/>
      <c r="D658" s="157">
        <f>B658/B647</f>
        <v>0.11625153123723969</v>
      </c>
    </row>
    <row r="659" spans="1:4">
      <c r="A659" s="114" t="s">
        <v>2240</v>
      </c>
      <c r="B659" s="4">
        <f>SUM(B649:B656)</f>
        <v>64929</v>
      </c>
      <c r="C659" s="113"/>
      <c r="D659" s="157">
        <f>B659/B647</f>
        <v>0.88374846876276036</v>
      </c>
    </row>
    <row r="660" spans="1:4">
      <c r="A660" s="114"/>
      <c r="B660" s="4"/>
      <c r="C660" s="113"/>
      <c r="D660" s="114"/>
    </row>
    <row r="661" spans="1:4">
      <c r="A661" s="114"/>
      <c r="B661" s="4"/>
      <c r="C661" s="113"/>
      <c r="D661" s="114"/>
    </row>
    <row r="662" spans="1:4">
      <c r="A662" s="148" t="s">
        <v>2541</v>
      </c>
      <c r="B662" s="39">
        <f>SUM(B663:B683)</f>
        <v>76454</v>
      </c>
      <c r="C662" s="113"/>
      <c r="D662" s="114"/>
    </row>
    <row r="663" spans="1:4">
      <c r="A663" s="88" t="s">
        <v>2270</v>
      </c>
      <c r="B663" s="3">
        <v>2454</v>
      </c>
      <c r="C663" s="87"/>
      <c r="D663" s="88" t="s">
        <v>2120</v>
      </c>
    </row>
    <row r="664" spans="1:4">
      <c r="A664" s="88" t="s">
        <v>2268</v>
      </c>
      <c r="B664" s="3">
        <v>5036</v>
      </c>
      <c r="C664" s="87"/>
      <c r="D664" s="88" t="s">
        <v>2120</v>
      </c>
    </row>
    <row r="665" spans="1:4">
      <c r="A665" s="88" t="s">
        <v>2257</v>
      </c>
      <c r="B665" s="3">
        <v>3986</v>
      </c>
      <c r="C665" s="87"/>
      <c r="D665" s="88" t="s">
        <v>2120</v>
      </c>
    </row>
    <row r="666" spans="1:4">
      <c r="A666" s="88" t="s">
        <v>2256</v>
      </c>
      <c r="B666" s="3">
        <v>5151</v>
      </c>
      <c r="C666" s="87"/>
      <c r="D666" s="88" t="s">
        <v>2120</v>
      </c>
    </row>
    <row r="667" spans="1:4">
      <c r="A667" s="88" t="s">
        <v>2254</v>
      </c>
      <c r="B667" s="3">
        <v>4395</v>
      </c>
      <c r="C667" s="87"/>
      <c r="D667" s="88" t="s">
        <v>2120</v>
      </c>
    </row>
    <row r="668" spans="1:4">
      <c r="A668" s="88" t="s">
        <v>2271</v>
      </c>
      <c r="B668" s="3">
        <v>4115</v>
      </c>
      <c r="C668" s="87"/>
      <c r="D668" s="88" t="s">
        <v>2134</v>
      </c>
    </row>
    <row r="669" spans="1:4">
      <c r="A669" s="88" t="s">
        <v>2270</v>
      </c>
      <c r="B669" s="3">
        <v>1830</v>
      </c>
      <c r="C669" s="87"/>
      <c r="D669" s="88" t="s">
        <v>2134</v>
      </c>
    </row>
    <row r="670" spans="1:4">
      <c r="A670" s="88" t="s">
        <v>2269</v>
      </c>
      <c r="B670" s="3">
        <v>4218</v>
      </c>
      <c r="C670" s="87"/>
      <c r="D670" s="88" t="s">
        <v>2134</v>
      </c>
    </row>
    <row r="671" spans="1:4">
      <c r="A671" s="88" t="s">
        <v>2267</v>
      </c>
      <c r="B671" s="3">
        <v>5093</v>
      </c>
      <c r="C671" s="87"/>
      <c r="D671" s="88" t="s">
        <v>2134</v>
      </c>
    </row>
    <row r="672" spans="1:4">
      <c r="A672" s="88" t="s">
        <v>2266</v>
      </c>
      <c r="B672" s="3">
        <v>3758</v>
      </c>
      <c r="C672" s="87"/>
      <c r="D672" s="88" t="s">
        <v>2134</v>
      </c>
    </row>
    <row r="673" spans="1:4">
      <c r="A673" s="88" t="s">
        <v>2265</v>
      </c>
      <c r="B673" s="3">
        <v>3898</v>
      </c>
      <c r="C673" s="87"/>
      <c r="D673" s="88" t="s">
        <v>2134</v>
      </c>
    </row>
    <row r="674" spans="1:4">
      <c r="A674" s="88" t="s">
        <v>2264</v>
      </c>
      <c r="B674" s="3">
        <v>4288</v>
      </c>
      <c r="C674" s="87"/>
      <c r="D674" s="88" t="s">
        <v>2134</v>
      </c>
    </row>
    <row r="675" spans="1:4">
      <c r="A675" s="88" t="s">
        <v>2263</v>
      </c>
      <c r="B675" s="3">
        <v>4709</v>
      </c>
      <c r="C675" s="87"/>
      <c r="D675" s="88" t="s">
        <v>2134</v>
      </c>
    </row>
    <row r="676" spans="1:4">
      <c r="A676" s="88" t="s">
        <v>2262</v>
      </c>
      <c r="B676" s="3">
        <v>4107</v>
      </c>
      <c r="C676" s="87"/>
      <c r="D676" s="88" t="s">
        <v>2134</v>
      </c>
    </row>
    <row r="677" spans="1:4">
      <c r="A677" s="88" t="s">
        <v>2261</v>
      </c>
      <c r="B677" s="3">
        <v>3391</v>
      </c>
      <c r="C677" s="87"/>
      <c r="D677" s="88" t="s">
        <v>2134</v>
      </c>
    </row>
    <row r="678" spans="1:4">
      <c r="A678" s="88" t="s">
        <v>2260</v>
      </c>
      <c r="B678" s="4">
        <v>5185</v>
      </c>
      <c r="C678" s="87"/>
      <c r="D678" s="88" t="s">
        <v>2134</v>
      </c>
    </row>
    <row r="679" spans="1:4">
      <c r="A679" s="88" t="s">
        <v>2259</v>
      </c>
      <c r="B679" s="4">
        <v>2872</v>
      </c>
      <c r="C679" s="87"/>
      <c r="D679" s="88" t="s">
        <v>2134</v>
      </c>
    </row>
    <row r="680" spans="1:4">
      <c r="A680" s="88" t="s">
        <v>2258</v>
      </c>
      <c r="B680" s="4">
        <v>3537</v>
      </c>
      <c r="C680" s="87"/>
      <c r="D680" s="88" t="s">
        <v>2134</v>
      </c>
    </row>
    <row r="681" spans="1:4">
      <c r="A681" s="88" t="s">
        <v>2257</v>
      </c>
      <c r="B681" s="4">
        <v>172</v>
      </c>
      <c r="C681" s="87"/>
      <c r="D681" s="88" t="s">
        <v>2134</v>
      </c>
    </row>
    <row r="682" spans="1:4">
      <c r="A682" s="88" t="s">
        <v>2255</v>
      </c>
      <c r="B682" s="4">
        <v>3610</v>
      </c>
      <c r="C682" s="87"/>
      <c r="D682" s="88" t="s">
        <v>2134</v>
      </c>
    </row>
    <row r="683" spans="1:4">
      <c r="A683" s="88" t="s">
        <v>2254</v>
      </c>
      <c r="B683" s="4">
        <v>649</v>
      </c>
      <c r="C683" s="87"/>
      <c r="D683" s="88" t="s">
        <v>2134</v>
      </c>
    </row>
    <row r="685" spans="1:4">
      <c r="A685" s="88" t="s">
        <v>2120</v>
      </c>
      <c r="B685" s="4">
        <f>SUM(B663:B667)</f>
        <v>21022</v>
      </c>
      <c r="C685" s="113"/>
      <c r="D685" s="157">
        <f>B685/B662</f>
        <v>0.27496272268292044</v>
      </c>
    </row>
    <row r="686" spans="1:4">
      <c r="A686" s="88" t="s">
        <v>2134</v>
      </c>
      <c r="B686" s="4">
        <f>SUM(B668:B683)</f>
        <v>55432</v>
      </c>
      <c r="C686" s="113"/>
      <c r="D686" s="157">
        <f>B686/B662</f>
        <v>0.72503727731707956</v>
      </c>
    </row>
    <row r="687" spans="1:4">
      <c r="A687" s="114"/>
      <c r="B687" s="4"/>
      <c r="C687" s="113"/>
      <c r="D687" s="114"/>
    </row>
    <row r="688" spans="1:4">
      <c r="A688" s="114"/>
      <c r="B688" s="4"/>
      <c r="C688" s="113"/>
      <c r="D688" s="114"/>
    </row>
    <row r="689" spans="1:4">
      <c r="A689" s="140" t="s">
        <v>2526</v>
      </c>
      <c r="B689" s="141">
        <f>SUM(B690:B698)</f>
        <v>73722</v>
      </c>
    </row>
    <row r="690" spans="1:4">
      <c r="A690" s="86" t="s">
        <v>1956</v>
      </c>
      <c r="B690" s="9">
        <v>9956</v>
      </c>
      <c r="C690" s="85"/>
      <c r="D690" s="86" t="s">
        <v>1937</v>
      </c>
    </row>
    <row r="691" spans="1:4">
      <c r="A691" s="86" t="s">
        <v>1952</v>
      </c>
      <c r="B691" s="9">
        <v>8035</v>
      </c>
      <c r="C691" s="85"/>
      <c r="D691" s="86" t="s">
        <v>1937</v>
      </c>
    </row>
    <row r="692" spans="1:4">
      <c r="A692" s="86" t="s">
        <v>1949</v>
      </c>
      <c r="B692" s="9">
        <v>8568</v>
      </c>
      <c r="C692" s="85"/>
      <c r="D692" s="86" t="s">
        <v>1937</v>
      </c>
    </row>
    <row r="693" spans="1:4">
      <c r="A693" s="86" t="s">
        <v>1943</v>
      </c>
      <c r="B693" s="9">
        <v>9697</v>
      </c>
      <c r="C693" s="85"/>
      <c r="D693" s="86" t="s">
        <v>1937</v>
      </c>
    </row>
    <row r="694" spans="1:4">
      <c r="A694" s="107" t="s">
        <v>2175</v>
      </c>
      <c r="B694" s="3">
        <v>7695</v>
      </c>
      <c r="C694" s="106"/>
      <c r="D694" s="107" t="s">
        <v>2156</v>
      </c>
    </row>
    <row r="695" spans="1:4">
      <c r="A695" s="107" t="s">
        <v>1902</v>
      </c>
      <c r="B695" s="3">
        <v>7014</v>
      </c>
      <c r="C695" s="106"/>
      <c r="D695" s="107" t="s">
        <v>2156</v>
      </c>
    </row>
    <row r="696" spans="1:4">
      <c r="A696" s="107" t="s">
        <v>2167</v>
      </c>
      <c r="B696" s="3">
        <v>7329</v>
      </c>
      <c r="C696" s="106"/>
      <c r="D696" s="107" t="s">
        <v>2156</v>
      </c>
    </row>
    <row r="697" spans="1:4">
      <c r="A697" s="107" t="s">
        <v>2166</v>
      </c>
      <c r="B697" s="3">
        <v>8036</v>
      </c>
      <c r="C697" s="106"/>
      <c r="D697" s="107" t="s">
        <v>2156</v>
      </c>
    </row>
    <row r="698" spans="1:4">
      <c r="A698" s="107" t="s">
        <v>1943</v>
      </c>
      <c r="B698" s="3">
        <v>7392</v>
      </c>
      <c r="C698" s="106"/>
      <c r="D698" s="107" t="s">
        <v>2156</v>
      </c>
    </row>
    <row r="700" spans="1:4">
      <c r="A700" s="86" t="s">
        <v>1937</v>
      </c>
      <c r="B700" s="79">
        <f>SUM(B690:B693)</f>
        <v>36256</v>
      </c>
      <c r="D700" s="139">
        <f>B700/B689</f>
        <v>0.49179349447925991</v>
      </c>
    </row>
    <row r="701" spans="1:4">
      <c r="A701" s="107" t="s">
        <v>2156</v>
      </c>
      <c r="B701" s="79">
        <f>SUM(B694:B698)</f>
        <v>37466</v>
      </c>
      <c r="D701" s="139">
        <f>B701/B689</f>
        <v>0.50820650552074009</v>
      </c>
    </row>
    <row r="704" spans="1:4">
      <c r="A704" s="160" t="s">
        <v>2274</v>
      </c>
      <c r="B704" s="141">
        <f>SUM(B705:B716)</f>
        <v>77995</v>
      </c>
    </row>
    <row r="705" spans="1:4">
      <c r="A705" s="116" t="s">
        <v>2153</v>
      </c>
      <c r="B705" s="3">
        <v>6494</v>
      </c>
      <c r="C705" s="115"/>
      <c r="D705" s="116" t="s">
        <v>2274</v>
      </c>
    </row>
    <row r="706" spans="1:4">
      <c r="A706" s="116" t="s">
        <v>2285</v>
      </c>
      <c r="B706" s="3">
        <v>6287</v>
      </c>
      <c r="C706" s="115"/>
      <c r="D706" s="116" t="s">
        <v>2274</v>
      </c>
    </row>
    <row r="707" spans="1:4">
      <c r="A707" s="116" t="s">
        <v>2284</v>
      </c>
      <c r="B707" s="3">
        <v>6671</v>
      </c>
      <c r="C707" s="115"/>
      <c r="D707" s="116" t="s">
        <v>2274</v>
      </c>
    </row>
    <row r="708" spans="1:4">
      <c r="A708" s="116" t="s">
        <v>2282</v>
      </c>
      <c r="B708" s="3">
        <v>6254</v>
      </c>
      <c r="C708" s="115"/>
      <c r="D708" s="116" t="s">
        <v>2274</v>
      </c>
    </row>
    <row r="709" spans="1:4">
      <c r="A709" s="116" t="s">
        <v>2281</v>
      </c>
      <c r="B709" s="3">
        <v>7335</v>
      </c>
      <c r="C709" s="115"/>
      <c r="D709" s="116" t="s">
        <v>2274</v>
      </c>
    </row>
    <row r="710" spans="1:4">
      <c r="A710" s="116" t="s">
        <v>2279</v>
      </c>
      <c r="B710" s="3">
        <v>6303</v>
      </c>
      <c r="C710" s="115"/>
      <c r="D710" s="116" t="s">
        <v>2274</v>
      </c>
    </row>
    <row r="711" spans="1:4">
      <c r="A711" s="116" t="s">
        <v>2278</v>
      </c>
      <c r="B711" s="3">
        <v>5942</v>
      </c>
      <c r="C711" s="115"/>
      <c r="D711" s="116" t="s">
        <v>2274</v>
      </c>
    </row>
    <row r="712" spans="1:4">
      <c r="A712" s="116" t="s">
        <v>2277</v>
      </c>
      <c r="B712" s="3">
        <v>6694</v>
      </c>
      <c r="C712" s="115"/>
      <c r="D712" s="116" t="s">
        <v>2274</v>
      </c>
    </row>
    <row r="713" spans="1:4">
      <c r="A713" s="116" t="s">
        <v>429</v>
      </c>
      <c r="B713" s="3">
        <v>6232</v>
      </c>
      <c r="C713" s="115"/>
      <c r="D713" s="116" t="s">
        <v>2274</v>
      </c>
    </row>
    <row r="714" spans="1:4">
      <c r="A714" s="116" t="s">
        <v>830</v>
      </c>
      <c r="B714" s="3">
        <v>6136</v>
      </c>
      <c r="C714" s="115"/>
      <c r="D714" s="116" t="s">
        <v>2274</v>
      </c>
    </row>
    <row r="715" spans="1:4">
      <c r="A715" s="116" t="s">
        <v>2276</v>
      </c>
      <c r="B715" s="3">
        <v>7026</v>
      </c>
      <c r="C715" s="115"/>
      <c r="D715" s="116" t="s">
        <v>2274</v>
      </c>
    </row>
    <row r="716" spans="1:4">
      <c r="A716" s="116" t="s">
        <v>2275</v>
      </c>
      <c r="B716" s="3">
        <v>6621</v>
      </c>
      <c r="C716" s="115"/>
      <c r="D716" s="116" t="s">
        <v>2274</v>
      </c>
    </row>
    <row r="718" spans="1:4">
      <c r="A718" s="116" t="s">
        <v>2274</v>
      </c>
      <c r="B718" s="79">
        <f>SUM(B705:B716)</f>
        <v>77995</v>
      </c>
      <c r="D718" s="139">
        <f>B718/B704</f>
        <v>1</v>
      </c>
    </row>
    <row r="721" spans="1:4">
      <c r="A721" s="164" t="s">
        <v>2547</v>
      </c>
      <c r="B721" s="141">
        <f>SUM(B722:B729)</f>
        <v>72781</v>
      </c>
    </row>
    <row r="722" spans="1:4">
      <c r="A722" s="120" t="s">
        <v>2319</v>
      </c>
      <c r="B722" s="3">
        <v>8688</v>
      </c>
      <c r="C722" s="119"/>
      <c r="D722" s="120" t="s">
        <v>1986</v>
      </c>
    </row>
    <row r="723" spans="1:4">
      <c r="A723" s="120" t="s">
        <v>2317</v>
      </c>
      <c r="B723" s="3">
        <v>10532</v>
      </c>
      <c r="C723" s="119"/>
      <c r="D723" s="120" t="s">
        <v>1986</v>
      </c>
    </row>
    <row r="724" spans="1:4">
      <c r="A724" s="120" t="s">
        <v>2325</v>
      </c>
      <c r="B724" s="3">
        <v>9413</v>
      </c>
      <c r="C724" s="119"/>
      <c r="D724" s="120" t="s">
        <v>1985</v>
      </c>
    </row>
    <row r="725" spans="1:4">
      <c r="A725" s="120" t="s">
        <v>2323</v>
      </c>
      <c r="B725" s="3">
        <v>9072</v>
      </c>
      <c r="C725" s="119"/>
      <c r="D725" s="120" t="s">
        <v>1985</v>
      </c>
    </row>
    <row r="726" spans="1:4">
      <c r="A726" s="120" t="s">
        <v>2320</v>
      </c>
      <c r="B726" s="3">
        <v>9249</v>
      </c>
      <c r="C726" s="119"/>
      <c r="D726" s="120" t="s">
        <v>1985</v>
      </c>
    </row>
    <row r="727" spans="1:4">
      <c r="A727" s="120" t="s">
        <v>2314</v>
      </c>
      <c r="B727" s="3">
        <v>8053</v>
      </c>
      <c r="C727" s="119"/>
      <c r="D727" s="120" t="s">
        <v>1985</v>
      </c>
    </row>
    <row r="728" spans="1:4">
      <c r="A728" s="120" t="s">
        <v>2312</v>
      </c>
      <c r="B728" s="3">
        <v>8755</v>
      </c>
      <c r="C728" s="119"/>
      <c r="D728" s="120" t="s">
        <v>1985</v>
      </c>
    </row>
    <row r="729" spans="1:4">
      <c r="A729" s="120" t="s">
        <v>2327</v>
      </c>
      <c r="B729" s="3">
        <v>9019</v>
      </c>
      <c r="C729" s="119"/>
      <c r="D729" s="120" t="s">
        <v>1966</v>
      </c>
    </row>
    <row r="731" spans="1:4">
      <c r="A731" s="120" t="s">
        <v>1986</v>
      </c>
      <c r="B731" s="79">
        <f>SUM(B722:B723)</f>
        <v>19220</v>
      </c>
      <c r="D731" s="139">
        <f>B731/B721</f>
        <v>0.26407991096577405</v>
      </c>
    </row>
    <row r="732" spans="1:4">
      <c r="A732" s="120" t="s">
        <v>1985</v>
      </c>
      <c r="B732" s="79">
        <f>SUM(B724:B728)</f>
        <v>44542</v>
      </c>
      <c r="D732" s="139">
        <f>B732/B721</f>
        <v>0.61200038471579121</v>
      </c>
    </row>
    <row r="733" spans="1:4">
      <c r="A733" s="120" t="s">
        <v>1966</v>
      </c>
      <c r="B733" s="79">
        <f>B729</f>
        <v>9019</v>
      </c>
      <c r="D733" s="139">
        <f>B733/B721</f>
        <v>0.12391970431843476</v>
      </c>
    </row>
    <row r="736" spans="1:4">
      <c r="A736" s="168" t="s">
        <v>2552</v>
      </c>
      <c r="B736" s="141">
        <f>SUM(B737:B745)</f>
        <v>73833</v>
      </c>
    </row>
    <row r="737" spans="1:4">
      <c r="A737" s="126" t="s">
        <v>2391</v>
      </c>
      <c r="B737" s="9">
        <v>8609</v>
      </c>
      <c r="C737" s="125"/>
      <c r="D737" s="126" t="s">
        <v>2375</v>
      </c>
    </row>
    <row r="738" spans="1:4">
      <c r="A738" s="126" t="s">
        <v>2388</v>
      </c>
      <c r="B738" s="9">
        <v>9446</v>
      </c>
      <c r="C738" s="125"/>
      <c r="D738" s="126" t="s">
        <v>2375</v>
      </c>
    </row>
    <row r="739" spans="1:4">
      <c r="A739" s="126" t="s">
        <v>2386</v>
      </c>
      <c r="B739" s="9">
        <v>8354</v>
      </c>
      <c r="C739" s="125"/>
      <c r="D739" s="126" t="s">
        <v>2371</v>
      </c>
    </row>
    <row r="740" spans="1:4">
      <c r="A740" s="126" t="s">
        <v>2372</v>
      </c>
      <c r="B740" s="9">
        <v>7891</v>
      </c>
      <c r="C740" s="125"/>
      <c r="D740" s="126" t="s">
        <v>2371</v>
      </c>
    </row>
    <row r="741" spans="1:4">
      <c r="A741" s="126" t="s">
        <v>2373</v>
      </c>
      <c r="B741" s="9">
        <v>8105</v>
      </c>
      <c r="C741" s="125"/>
      <c r="D741" s="126" t="s">
        <v>2369</v>
      </c>
    </row>
    <row r="742" spans="1:4">
      <c r="A742" s="126" t="s">
        <v>2370</v>
      </c>
      <c r="B742" s="9">
        <v>8143</v>
      </c>
      <c r="C742" s="125"/>
      <c r="D742" s="126" t="s">
        <v>2369</v>
      </c>
    </row>
    <row r="743" spans="1:4">
      <c r="A743" s="134" t="s">
        <v>422</v>
      </c>
      <c r="B743" s="3">
        <v>7321</v>
      </c>
      <c r="C743" s="133"/>
      <c r="D743" s="134" t="s">
        <v>2369</v>
      </c>
    </row>
    <row r="744" spans="1:4">
      <c r="A744" s="134" t="s">
        <v>2468</v>
      </c>
      <c r="B744" s="3">
        <v>7691</v>
      </c>
      <c r="C744" s="133"/>
      <c r="D744" s="134" t="s">
        <v>2369</v>
      </c>
    </row>
    <row r="745" spans="1:4">
      <c r="A745" s="134" t="s">
        <v>2465</v>
      </c>
      <c r="B745" s="4">
        <v>8273</v>
      </c>
      <c r="C745" s="133"/>
      <c r="D745" s="134" t="s">
        <v>2464</v>
      </c>
    </row>
    <row r="747" spans="1:4">
      <c r="A747" s="126" t="s">
        <v>2375</v>
      </c>
      <c r="B747" s="79">
        <f>SUM(B737:B738)</f>
        <v>18055</v>
      </c>
      <c r="D747" s="139">
        <f>B747/B736</f>
        <v>0.24453835006027116</v>
      </c>
    </row>
    <row r="748" spans="1:4">
      <c r="A748" s="126" t="s">
        <v>2371</v>
      </c>
      <c r="B748" s="79">
        <f>SUM(B739:B740)</f>
        <v>16245</v>
      </c>
      <c r="D748" s="139">
        <f>B748/B736</f>
        <v>0.22002356669781806</v>
      </c>
    </row>
    <row r="749" spans="1:4">
      <c r="A749" s="134" t="s">
        <v>2369</v>
      </c>
      <c r="B749" s="79">
        <f>SUM(B741:B744)</f>
        <v>31260</v>
      </c>
      <c r="D749" s="139">
        <f>B749/B736</f>
        <v>0.42338791597253261</v>
      </c>
    </row>
    <row r="750" spans="1:4">
      <c r="A750" s="134" t="s">
        <v>2464</v>
      </c>
      <c r="B750" s="79">
        <f>B745</f>
        <v>8273</v>
      </c>
      <c r="D750" s="139">
        <f>B750/B736</f>
        <v>0.11205016726937819</v>
      </c>
    </row>
    <row r="753" spans="1:4">
      <c r="A753" s="165" t="s">
        <v>5663</v>
      </c>
      <c r="B753" s="141">
        <f>SUM(B754:B765)</f>
        <v>77100</v>
      </c>
    </row>
    <row r="754" spans="1:4">
      <c r="A754" s="122" t="s">
        <v>2345</v>
      </c>
      <c r="B754" s="9">
        <v>6511</v>
      </c>
      <c r="C754" s="121"/>
      <c r="D754" s="122" t="s">
        <v>2331</v>
      </c>
    </row>
    <row r="755" spans="1:4">
      <c r="A755" s="122" t="s">
        <v>2344</v>
      </c>
      <c r="B755" s="9">
        <v>7142</v>
      </c>
      <c r="C755" s="121"/>
      <c r="D755" s="122" t="s">
        <v>2331</v>
      </c>
    </row>
    <row r="756" spans="1:4">
      <c r="A756" s="122" t="s">
        <v>2339</v>
      </c>
      <c r="B756" s="9">
        <v>6198</v>
      </c>
      <c r="C756" s="121"/>
      <c r="D756" s="122" t="s">
        <v>2331</v>
      </c>
    </row>
    <row r="757" spans="1:4">
      <c r="A757" s="122" t="s">
        <v>2334</v>
      </c>
      <c r="B757" s="9">
        <v>6411</v>
      </c>
      <c r="C757" s="121"/>
      <c r="D757" s="122" t="s">
        <v>2331</v>
      </c>
    </row>
    <row r="758" spans="1:4">
      <c r="A758" s="122" t="s">
        <v>806</v>
      </c>
      <c r="B758" s="9">
        <v>6376</v>
      </c>
      <c r="C758" s="121"/>
      <c r="D758" s="122" t="s">
        <v>2328</v>
      </c>
    </row>
    <row r="759" spans="1:4">
      <c r="A759" s="122" t="s">
        <v>2346</v>
      </c>
      <c r="B759" s="9">
        <v>6559</v>
      </c>
      <c r="C759" s="121"/>
      <c r="D759" s="122" t="s">
        <v>2328</v>
      </c>
    </row>
    <row r="760" spans="1:4">
      <c r="A760" s="122" t="s">
        <v>2343</v>
      </c>
      <c r="B760" s="9">
        <v>6046</v>
      </c>
      <c r="C760" s="121"/>
      <c r="D760" s="122" t="s">
        <v>2328</v>
      </c>
    </row>
    <row r="761" spans="1:4">
      <c r="A761" s="122" t="s">
        <v>2340</v>
      </c>
      <c r="B761" s="9">
        <v>5666</v>
      </c>
      <c r="C761" s="121"/>
      <c r="D761" s="122" t="s">
        <v>2328</v>
      </c>
    </row>
    <row r="762" spans="1:4">
      <c r="A762" s="122" t="s">
        <v>2336</v>
      </c>
      <c r="B762" s="9">
        <v>6329</v>
      </c>
      <c r="C762" s="121"/>
      <c r="D762" s="122" t="s">
        <v>2328</v>
      </c>
    </row>
    <row r="763" spans="1:4">
      <c r="A763" s="122" t="s">
        <v>2333</v>
      </c>
      <c r="B763" s="9">
        <v>6607</v>
      </c>
      <c r="C763" s="121"/>
      <c r="D763" s="122" t="s">
        <v>2328</v>
      </c>
    </row>
    <row r="764" spans="1:4">
      <c r="A764" s="122" t="s">
        <v>570</v>
      </c>
      <c r="B764" s="9">
        <v>6424</v>
      </c>
      <c r="C764" s="121"/>
      <c r="D764" s="122" t="s">
        <v>2328</v>
      </c>
    </row>
    <row r="765" spans="1:4">
      <c r="A765" s="122" t="s">
        <v>2330</v>
      </c>
      <c r="B765" s="9">
        <v>6831</v>
      </c>
      <c r="C765" s="121"/>
      <c r="D765" s="122" t="s">
        <v>2328</v>
      </c>
    </row>
    <row r="767" spans="1:4">
      <c r="A767" s="122" t="s">
        <v>2331</v>
      </c>
      <c r="B767" s="9">
        <f>SUM(B754:B757)</f>
        <v>26262</v>
      </c>
      <c r="C767" s="121"/>
      <c r="D767" s="166">
        <f>B767/B753</f>
        <v>0.3406225680933852</v>
      </c>
    </row>
    <row r="768" spans="1:4">
      <c r="A768" s="122" t="s">
        <v>2328</v>
      </c>
      <c r="B768" s="9">
        <f>SUM(B758:B765)</f>
        <v>50838</v>
      </c>
      <c r="C768" s="121"/>
      <c r="D768" s="166">
        <f>B768/B753</f>
        <v>0.6593774319066148</v>
      </c>
    </row>
    <row r="769" spans="1:4">
      <c r="A769" s="122"/>
      <c r="B769" s="9"/>
      <c r="C769" s="121"/>
      <c r="D769" s="122"/>
    </row>
    <row r="771" spans="1:4">
      <c r="A771" s="144" t="s">
        <v>1912</v>
      </c>
      <c r="B771" s="141">
        <f>SUM(B772:B780)</f>
        <v>72041</v>
      </c>
    </row>
    <row r="772" spans="1:4">
      <c r="A772" s="84" t="s">
        <v>1923</v>
      </c>
      <c r="B772" s="9">
        <v>7845</v>
      </c>
      <c r="C772" s="83"/>
      <c r="D772" s="84" t="s">
        <v>1914</v>
      </c>
    </row>
    <row r="773" spans="1:4">
      <c r="A773" s="84" t="s">
        <v>1930</v>
      </c>
      <c r="B773" s="9">
        <v>7845</v>
      </c>
      <c r="C773" s="83"/>
      <c r="D773" s="84" t="s">
        <v>1912</v>
      </c>
    </row>
    <row r="774" spans="1:4">
      <c r="A774" s="84" t="s">
        <v>1929</v>
      </c>
      <c r="B774" s="9">
        <v>8100</v>
      </c>
      <c r="C774" s="83"/>
      <c r="D774" s="84" t="s">
        <v>1912</v>
      </c>
    </row>
    <row r="775" spans="1:4">
      <c r="A775" s="84" t="s">
        <v>1924</v>
      </c>
      <c r="B775" s="9">
        <v>8012</v>
      </c>
      <c r="C775" s="83"/>
      <c r="D775" s="84" t="s">
        <v>1912</v>
      </c>
    </row>
    <row r="776" spans="1:4">
      <c r="A776" s="84" t="s">
        <v>1922</v>
      </c>
      <c r="B776" s="9">
        <v>7868</v>
      </c>
      <c r="C776" s="83"/>
      <c r="D776" s="84" t="s">
        <v>1912</v>
      </c>
    </row>
    <row r="777" spans="1:4">
      <c r="A777" s="84" t="s">
        <v>1920</v>
      </c>
      <c r="B777" s="9">
        <v>7966</v>
      </c>
      <c r="C777" s="83"/>
      <c r="D777" s="84" t="s">
        <v>1912</v>
      </c>
    </row>
    <row r="778" spans="1:4">
      <c r="A778" s="84" t="s">
        <v>1918</v>
      </c>
      <c r="B778" s="9">
        <v>7828</v>
      </c>
      <c r="C778" s="83"/>
      <c r="D778" s="84" t="s">
        <v>1912</v>
      </c>
    </row>
    <row r="779" spans="1:4">
      <c r="A779" s="84" t="s">
        <v>1915</v>
      </c>
      <c r="B779" s="9">
        <v>8229</v>
      </c>
      <c r="C779" s="83"/>
      <c r="D779" s="84" t="s">
        <v>1912</v>
      </c>
    </row>
    <row r="780" spans="1:4">
      <c r="A780" s="84" t="s">
        <v>1913</v>
      </c>
      <c r="B780" s="9">
        <v>8348</v>
      </c>
      <c r="C780" s="83"/>
      <c r="D780" s="84" t="s">
        <v>1912</v>
      </c>
    </row>
    <row r="782" spans="1:4">
      <c r="A782" s="84" t="s">
        <v>1914</v>
      </c>
      <c r="B782" s="79">
        <f>B772</f>
        <v>7845</v>
      </c>
      <c r="D782" s="139">
        <f>B782/B771</f>
        <v>0.108896322927222</v>
      </c>
    </row>
    <row r="783" spans="1:4">
      <c r="A783" s="84" t="s">
        <v>1912</v>
      </c>
      <c r="B783" s="79">
        <f>SUM(B773:B780)</f>
        <v>64196</v>
      </c>
      <c r="D783" s="139">
        <f>B783/B771</f>
        <v>0.89110367707277804</v>
      </c>
    </row>
    <row r="786" spans="1:4">
      <c r="A786" s="145" t="s">
        <v>1964</v>
      </c>
      <c r="B786" s="141">
        <f>SUM(B787:B794)</f>
        <v>78277</v>
      </c>
    </row>
    <row r="787" spans="1:4">
      <c r="A787" s="90" t="s">
        <v>1975</v>
      </c>
      <c r="B787" s="3">
        <v>11553</v>
      </c>
      <c r="C787" s="89"/>
      <c r="D787" s="90" t="s">
        <v>1962</v>
      </c>
    </row>
    <row r="788" spans="1:4">
      <c r="A788" s="90" t="s">
        <v>1983</v>
      </c>
      <c r="B788" s="4">
        <v>7747</v>
      </c>
      <c r="C788" s="89"/>
      <c r="D788" s="90" t="s">
        <v>1964</v>
      </c>
    </row>
    <row r="789" spans="1:4">
      <c r="A789" s="90" t="s">
        <v>1980</v>
      </c>
      <c r="B789" s="4">
        <v>10957</v>
      </c>
      <c r="C789" s="89"/>
      <c r="D789" s="90" t="s">
        <v>1964</v>
      </c>
    </row>
    <row r="790" spans="1:4">
      <c r="A790" s="90" t="s">
        <v>1976</v>
      </c>
      <c r="B790" s="4">
        <v>10685</v>
      </c>
      <c r="C790" s="89"/>
      <c r="D790" s="90" t="s">
        <v>1964</v>
      </c>
    </row>
    <row r="791" spans="1:4">
      <c r="A791" s="90" t="s">
        <v>1973</v>
      </c>
      <c r="B791" s="4">
        <v>4041</v>
      </c>
      <c r="C791" s="89"/>
      <c r="D791" s="90" t="s">
        <v>1964</v>
      </c>
    </row>
    <row r="792" spans="1:4">
      <c r="A792" s="90" t="s">
        <v>1972</v>
      </c>
      <c r="B792" s="4">
        <v>11388</v>
      </c>
      <c r="C792" s="89"/>
      <c r="D792" s="90" t="s">
        <v>1964</v>
      </c>
    </row>
    <row r="793" spans="1:4">
      <c r="A793" s="90" t="s">
        <v>1968</v>
      </c>
      <c r="B793" s="4">
        <v>11479</v>
      </c>
      <c r="C793" s="89"/>
      <c r="D793" s="90" t="s">
        <v>1964</v>
      </c>
    </row>
    <row r="794" spans="1:4">
      <c r="A794" s="90" t="s">
        <v>1965</v>
      </c>
      <c r="B794" s="4">
        <v>10427</v>
      </c>
      <c r="C794" s="89"/>
      <c r="D794" s="90" t="s">
        <v>1964</v>
      </c>
    </row>
    <row r="796" spans="1:4">
      <c r="A796" s="90" t="s">
        <v>1962</v>
      </c>
      <c r="B796" s="79">
        <f>B787</f>
        <v>11553</v>
      </c>
      <c r="D796" s="139">
        <f>B796/B786</f>
        <v>0.14759124647086627</v>
      </c>
    </row>
    <row r="797" spans="1:4">
      <c r="A797" s="90" t="s">
        <v>1964</v>
      </c>
      <c r="B797" s="79">
        <f>SUM(B788:B794)</f>
        <v>66724</v>
      </c>
      <c r="D797" s="139">
        <f>B797/B786</f>
        <v>0.8524087535291337</v>
      </c>
    </row>
    <row r="800" spans="1:4">
      <c r="A800" s="140" t="s">
        <v>2548</v>
      </c>
      <c r="B800" s="141">
        <f>SUM(B801:B808)</f>
        <v>77356</v>
      </c>
    </row>
    <row r="801" spans="1:4">
      <c r="A801" s="128" t="s">
        <v>2417</v>
      </c>
      <c r="B801" s="3">
        <v>9269</v>
      </c>
      <c r="C801" s="127"/>
      <c r="D801" s="128" t="s">
        <v>2310</v>
      </c>
    </row>
    <row r="802" spans="1:4">
      <c r="A802" s="128" t="s">
        <v>2415</v>
      </c>
      <c r="B802" s="4">
        <v>9463</v>
      </c>
      <c r="C802" s="127"/>
      <c r="D802" s="128" t="s">
        <v>2310</v>
      </c>
    </row>
    <row r="803" spans="1:4">
      <c r="A803" s="128" t="s">
        <v>2409</v>
      </c>
      <c r="B803" s="4">
        <v>10550</v>
      </c>
      <c r="C803" s="127"/>
      <c r="D803" s="128" t="s">
        <v>2310</v>
      </c>
    </row>
    <row r="804" spans="1:4">
      <c r="A804" s="120" t="s">
        <v>2324</v>
      </c>
      <c r="B804" s="3">
        <v>9579</v>
      </c>
      <c r="C804" s="119"/>
      <c r="D804" s="120" t="s">
        <v>1986</v>
      </c>
    </row>
    <row r="805" spans="1:4">
      <c r="A805" s="120" t="s">
        <v>2313</v>
      </c>
      <c r="B805" s="3">
        <v>9824</v>
      </c>
      <c r="C805" s="119"/>
      <c r="D805" s="120" t="s">
        <v>1986</v>
      </c>
    </row>
    <row r="806" spans="1:4">
      <c r="A806" s="120" t="s">
        <v>2321</v>
      </c>
      <c r="B806" s="4">
        <v>9201</v>
      </c>
      <c r="C806" s="119"/>
      <c r="D806" s="120" t="s">
        <v>1966</v>
      </c>
    </row>
    <row r="807" spans="1:4">
      <c r="A807" s="120" t="s">
        <v>2315</v>
      </c>
      <c r="B807" s="4">
        <v>9807</v>
      </c>
      <c r="C807" s="119"/>
      <c r="D807" s="120" t="s">
        <v>1966</v>
      </c>
    </row>
    <row r="808" spans="1:4">
      <c r="A808" s="120" t="s">
        <v>1432</v>
      </c>
      <c r="B808" s="4">
        <v>9663</v>
      </c>
      <c r="C808" s="119"/>
      <c r="D808" s="120" t="s">
        <v>1966</v>
      </c>
    </row>
    <row r="810" spans="1:4">
      <c r="A810" s="128" t="s">
        <v>2310</v>
      </c>
      <c r="B810" s="79">
        <f>SUM(B801:B803)</f>
        <v>29282</v>
      </c>
      <c r="D810" s="139">
        <f>B810/B800</f>
        <v>0.37853560163400385</v>
      </c>
    </row>
    <row r="811" spans="1:4">
      <c r="A811" s="120" t="s">
        <v>1986</v>
      </c>
      <c r="B811" s="79">
        <f>SUM(B804:B805)</f>
        <v>19403</v>
      </c>
      <c r="D811" s="139">
        <f>B811/B800</f>
        <v>0.25082734370960236</v>
      </c>
    </row>
    <row r="812" spans="1:4">
      <c r="A812" s="120" t="s">
        <v>1966</v>
      </c>
      <c r="B812" s="79">
        <f>SUM(B806:B808)</f>
        <v>28671</v>
      </c>
      <c r="D812" s="139">
        <f>B812/B800</f>
        <v>0.37063705465639379</v>
      </c>
    </row>
    <row r="815" spans="1:4">
      <c r="A815" s="155" t="s">
        <v>2444</v>
      </c>
      <c r="B815" s="141">
        <f>SUM(B816:B827)</f>
        <v>74863</v>
      </c>
    </row>
    <row r="816" spans="1:4">
      <c r="A816" s="132" t="s">
        <v>2452</v>
      </c>
      <c r="B816" s="3">
        <v>7336</v>
      </c>
      <c r="C816" s="131"/>
      <c r="D816" s="132" t="s">
        <v>2445</v>
      </c>
    </row>
    <row r="817" spans="1:4">
      <c r="A817" s="132" t="s">
        <v>2448</v>
      </c>
      <c r="B817" s="3">
        <v>7232</v>
      </c>
      <c r="C817" s="131"/>
      <c r="D817" s="132" t="s">
        <v>2445</v>
      </c>
    </row>
    <row r="818" spans="1:4">
      <c r="A818" s="131" t="s">
        <v>2446</v>
      </c>
      <c r="B818" s="3">
        <v>6281</v>
      </c>
      <c r="C818" s="131"/>
      <c r="D818" s="132" t="s">
        <v>2445</v>
      </c>
    </row>
    <row r="819" spans="1:4">
      <c r="A819" s="132" t="s">
        <v>2462</v>
      </c>
      <c r="B819" s="3">
        <v>7284</v>
      </c>
      <c r="C819" s="131"/>
      <c r="D819" s="132" t="s">
        <v>2444</v>
      </c>
    </row>
    <row r="820" spans="1:4">
      <c r="A820" s="132" t="s">
        <v>2457</v>
      </c>
      <c r="B820" s="3">
        <v>6517</v>
      </c>
      <c r="C820" s="131"/>
      <c r="D820" s="132" t="s">
        <v>2444</v>
      </c>
    </row>
    <row r="821" spans="1:4">
      <c r="A821" s="132" t="s">
        <v>2456</v>
      </c>
      <c r="B821" s="3">
        <v>7220</v>
      </c>
      <c r="C821" s="131"/>
      <c r="D821" s="132" t="s">
        <v>2444</v>
      </c>
    </row>
    <row r="822" spans="1:4">
      <c r="A822" s="132" t="s">
        <v>2454</v>
      </c>
      <c r="B822" s="4">
        <v>3659</v>
      </c>
      <c r="C822" s="131"/>
      <c r="D822" s="132" t="s">
        <v>2444</v>
      </c>
    </row>
    <row r="823" spans="1:4">
      <c r="A823" s="132" t="s">
        <v>2453</v>
      </c>
      <c r="B823" s="4">
        <v>10236</v>
      </c>
      <c r="C823" s="131"/>
      <c r="D823" s="132" t="s">
        <v>2444</v>
      </c>
    </row>
    <row r="824" spans="1:4">
      <c r="A824" s="132" t="s">
        <v>1509</v>
      </c>
      <c r="B824" s="4">
        <v>3418</v>
      </c>
      <c r="C824" s="131"/>
      <c r="D824" s="132" t="s">
        <v>2444</v>
      </c>
    </row>
    <row r="825" spans="1:4">
      <c r="A825" s="132" t="s">
        <v>2451</v>
      </c>
      <c r="B825" s="4">
        <v>6728</v>
      </c>
      <c r="C825" s="131"/>
      <c r="D825" s="132" t="s">
        <v>2444</v>
      </c>
    </row>
    <row r="826" spans="1:4">
      <c r="A826" s="132" t="s">
        <v>2450</v>
      </c>
      <c r="B826" s="4">
        <v>7086</v>
      </c>
      <c r="C826" s="131"/>
      <c r="D826" s="132" t="s">
        <v>2444</v>
      </c>
    </row>
    <row r="827" spans="1:4">
      <c r="A827" s="131" t="s">
        <v>2446</v>
      </c>
      <c r="B827" s="4">
        <v>1866</v>
      </c>
      <c r="C827" s="131"/>
      <c r="D827" s="132" t="s">
        <v>2444</v>
      </c>
    </row>
    <row r="829" spans="1:4">
      <c r="A829" s="132" t="s">
        <v>2445</v>
      </c>
      <c r="B829" s="79">
        <f>SUM(B816:B818)</f>
        <v>20849</v>
      </c>
      <c r="D829" s="139">
        <f>B829/B815</f>
        <v>0.27849538490308967</v>
      </c>
    </row>
    <row r="830" spans="1:4">
      <c r="A830" s="132" t="s">
        <v>2444</v>
      </c>
      <c r="B830" s="79">
        <f>SUM(B819:B827)</f>
        <v>54014</v>
      </c>
      <c r="D830" s="139">
        <f>B830/B815</f>
        <v>0.72150461509691033</v>
      </c>
    </row>
    <row r="831" spans="1:4">
      <c r="A831" s="132"/>
    </row>
    <row r="833" spans="1:4">
      <c r="A833" s="140" t="s">
        <v>2527</v>
      </c>
      <c r="B833" s="141">
        <f>SUM(B834:B844)</f>
        <v>72664</v>
      </c>
    </row>
    <row r="834" spans="1:4">
      <c r="A834" s="86" t="s">
        <v>1948</v>
      </c>
      <c r="B834" s="9">
        <v>9522</v>
      </c>
      <c r="C834" s="85"/>
      <c r="D834" s="88" t="s">
        <v>1944</v>
      </c>
    </row>
    <row r="835" spans="1:4">
      <c r="A835" s="86" t="s">
        <v>1945</v>
      </c>
      <c r="B835" s="9">
        <v>8846</v>
      </c>
      <c r="C835" s="85"/>
      <c r="D835" s="88" t="s">
        <v>1944</v>
      </c>
    </row>
    <row r="836" spans="1:4">
      <c r="A836" s="88" t="s">
        <v>2520</v>
      </c>
      <c r="B836" s="9">
        <v>5469</v>
      </c>
      <c r="C836" s="87"/>
      <c r="D836" s="88" t="s">
        <v>2504</v>
      </c>
    </row>
    <row r="837" spans="1:4">
      <c r="A837" s="88" t="s">
        <v>2519</v>
      </c>
      <c r="B837" s="9">
        <v>4920</v>
      </c>
      <c r="C837" s="87"/>
      <c r="D837" s="88" t="s">
        <v>2504</v>
      </c>
    </row>
    <row r="838" spans="1:4">
      <c r="A838" s="88" t="s">
        <v>2516</v>
      </c>
      <c r="B838" s="9">
        <v>6332</v>
      </c>
      <c r="C838" s="87"/>
      <c r="D838" s="88" t="s">
        <v>2504</v>
      </c>
    </row>
    <row r="839" spans="1:4">
      <c r="A839" s="88" t="s">
        <v>2515</v>
      </c>
      <c r="B839" s="9">
        <v>6440</v>
      </c>
      <c r="C839" s="87"/>
      <c r="D839" s="88" t="s">
        <v>2504</v>
      </c>
    </row>
    <row r="840" spans="1:4">
      <c r="A840" s="88" t="s">
        <v>2511</v>
      </c>
      <c r="B840" s="9">
        <v>5545</v>
      </c>
      <c r="C840" s="87"/>
      <c r="D840" s="88" t="s">
        <v>2504</v>
      </c>
    </row>
    <row r="841" spans="1:4">
      <c r="A841" s="88" t="s">
        <v>2510</v>
      </c>
      <c r="B841" s="9">
        <v>5689</v>
      </c>
      <c r="C841" s="87"/>
      <c r="D841" s="88" t="s">
        <v>2504</v>
      </c>
    </row>
    <row r="842" spans="1:4">
      <c r="A842" s="88" t="s">
        <v>696</v>
      </c>
      <c r="B842" s="9">
        <v>7054</v>
      </c>
      <c r="C842" s="87"/>
      <c r="D842" s="88" t="s">
        <v>2504</v>
      </c>
    </row>
    <row r="843" spans="1:4">
      <c r="A843" s="88" t="s">
        <v>1990</v>
      </c>
      <c r="B843" s="9">
        <v>6097</v>
      </c>
      <c r="C843" s="87"/>
      <c r="D843" s="88" t="s">
        <v>2504</v>
      </c>
    </row>
    <row r="844" spans="1:4">
      <c r="A844" s="88" t="s">
        <v>2505</v>
      </c>
      <c r="B844" s="9">
        <v>6750</v>
      </c>
      <c r="C844" s="87"/>
      <c r="D844" s="88" t="s">
        <v>2504</v>
      </c>
    </row>
    <row r="846" spans="1:4">
      <c r="A846" s="88" t="s">
        <v>1944</v>
      </c>
      <c r="B846" s="79">
        <f>SUM(B834:B835)</f>
        <v>18368</v>
      </c>
      <c r="D846" s="139">
        <f>B846/B833</f>
        <v>0.25277991852912035</v>
      </c>
    </row>
    <row r="847" spans="1:4">
      <c r="A847" s="88" t="s">
        <v>2504</v>
      </c>
      <c r="B847" s="79">
        <f>SUM(B836:B844)</f>
        <v>54296</v>
      </c>
      <c r="D847" s="139">
        <f>B847/B833</f>
        <v>0.7472200814708797</v>
      </c>
    </row>
    <row r="848" spans="1:4">
      <c r="A848" s="88"/>
    </row>
    <row r="849" spans="1:4">
      <c r="A849" s="88"/>
    </row>
    <row r="850" spans="1:4">
      <c r="A850" s="160" t="s">
        <v>2272</v>
      </c>
      <c r="B850" s="141">
        <f>SUM(B851:B861)</f>
        <v>74740</v>
      </c>
    </row>
    <row r="851" spans="1:4">
      <c r="A851" s="116" t="s">
        <v>2283</v>
      </c>
      <c r="B851" s="3">
        <v>7844</v>
      </c>
      <c r="C851" s="115"/>
      <c r="D851" s="116" t="s">
        <v>2272</v>
      </c>
    </row>
    <row r="852" spans="1:4">
      <c r="A852" s="116" t="s">
        <v>819</v>
      </c>
      <c r="B852" s="3">
        <v>5953</v>
      </c>
      <c r="C852" s="115"/>
      <c r="D852" s="116" t="s">
        <v>2272</v>
      </c>
    </row>
    <row r="853" spans="1:4">
      <c r="A853" s="116" t="s">
        <v>2280</v>
      </c>
      <c r="B853" s="3">
        <v>6365</v>
      </c>
      <c r="C853" s="115"/>
      <c r="D853" s="116" t="s">
        <v>2272</v>
      </c>
    </row>
    <row r="854" spans="1:4">
      <c r="A854" s="116" t="s">
        <v>2273</v>
      </c>
      <c r="B854" s="4">
        <v>6301</v>
      </c>
      <c r="C854" s="115"/>
      <c r="D854" s="116" t="s">
        <v>2272</v>
      </c>
    </row>
    <row r="855" spans="1:4">
      <c r="A855" s="116" t="s">
        <v>2408</v>
      </c>
      <c r="B855" s="9">
        <v>6460</v>
      </c>
      <c r="C855" s="115"/>
      <c r="D855" s="116" t="s">
        <v>2272</v>
      </c>
    </row>
    <row r="856" spans="1:4">
      <c r="A856" s="116" t="s">
        <v>2407</v>
      </c>
      <c r="B856" s="9">
        <v>6812</v>
      </c>
      <c r="C856" s="115"/>
      <c r="D856" s="116" t="s">
        <v>2272</v>
      </c>
    </row>
    <row r="857" spans="1:4">
      <c r="A857" s="116" t="s">
        <v>2405</v>
      </c>
      <c r="B857" s="9">
        <v>6409</v>
      </c>
      <c r="C857" s="115"/>
      <c r="D857" s="116" t="s">
        <v>2272</v>
      </c>
    </row>
    <row r="858" spans="1:4">
      <c r="A858" s="116" t="s">
        <v>2402</v>
      </c>
      <c r="B858" s="9">
        <v>7373</v>
      </c>
      <c r="C858" s="115"/>
      <c r="D858" s="116" t="s">
        <v>2272</v>
      </c>
    </row>
    <row r="859" spans="1:4">
      <c r="A859" s="116" t="s">
        <v>2401</v>
      </c>
      <c r="B859" s="9">
        <v>7255</v>
      </c>
      <c r="C859" s="115"/>
      <c r="D859" s="116" t="s">
        <v>2272</v>
      </c>
    </row>
    <row r="860" spans="1:4">
      <c r="A860" s="116" t="s">
        <v>2400</v>
      </c>
      <c r="B860" s="9">
        <v>7120</v>
      </c>
      <c r="C860" s="115"/>
      <c r="D860" s="116" t="s">
        <v>2272</v>
      </c>
    </row>
    <row r="861" spans="1:4">
      <c r="A861" s="116" t="s">
        <v>2398</v>
      </c>
      <c r="B861" s="9">
        <v>6848</v>
      </c>
      <c r="C861" s="115"/>
      <c r="D861" s="116" t="s">
        <v>2272</v>
      </c>
    </row>
    <row r="862" spans="1:4">
      <c r="A862" s="88"/>
    </row>
    <row r="863" spans="1:4">
      <c r="A863" s="116" t="s">
        <v>2272</v>
      </c>
      <c r="B863" s="79">
        <f>SUM(B851:B861)</f>
        <v>74740</v>
      </c>
      <c r="D863" s="139">
        <f>B863/B850</f>
        <v>1</v>
      </c>
    </row>
    <row r="864" spans="1:4">
      <c r="A864" s="88"/>
    </row>
    <row r="865" spans="1:4">
      <c r="A865" s="88"/>
    </row>
    <row r="866" spans="1:4">
      <c r="A866" s="140" t="s">
        <v>1885</v>
      </c>
      <c r="B866" s="141">
        <f>SUM(B867:B874)</f>
        <v>78179</v>
      </c>
    </row>
    <row r="867" spans="1:4">
      <c r="A867" s="78" t="s">
        <v>1881</v>
      </c>
      <c r="B867" s="3">
        <v>7226</v>
      </c>
      <c r="D867" s="78" t="s">
        <v>1869</v>
      </c>
    </row>
    <row r="868" spans="1:4">
      <c r="A868" s="80" t="s">
        <v>2195</v>
      </c>
      <c r="B868" s="3">
        <v>10698</v>
      </c>
      <c r="C868" s="108"/>
      <c r="D868" s="80" t="s">
        <v>1885</v>
      </c>
    </row>
    <row r="869" spans="1:4">
      <c r="A869" s="80" t="s">
        <v>2188</v>
      </c>
      <c r="B869" s="3">
        <v>9408</v>
      </c>
      <c r="C869" s="108"/>
      <c r="D869" s="80" t="s">
        <v>1885</v>
      </c>
    </row>
    <row r="870" spans="1:4">
      <c r="A870" s="80" t="s">
        <v>2186</v>
      </c>
      <c r="B870" s="3">
        <v>10250</v>
      </c>
      <c r="C870" s="108"/>
      <c r="D870" s="80" t="s">
        <v>1885</v>
      </c>
    </row>
    <row r="871" spans="1:4">
      <c r="A871" s="80" t="s">
        <v>2185</v>
      </c>
      <c r="B871" s="3">
        <v>9352</v>
      </c>
      <c r="C871" s="108"/>
      <c r="D871" s="80" t="s">
        <v>1885</v>
      </c>
    </row>
    <row r="872" spans="1:4">
      <c r="A872" s="80" t="s">
        <v>2184</v>
      </c>
      <c r="B872" s="4">
        <v>10187</v>
      </c>
      <c r="C872" s="108"/>
      <c r="D872" s="80" t="s">
        <v>1885</v>
      </c>
    </row>
    <row r="873" spans="1:4">
      <c r="A873" s="80" t="s">
        <v>2182</v>
      </c>
      <c r="B873" s="4">
        <v>11171</v>
      </c>
      <c r="C873" s="108"/>
      <c r="D873" s="80" t="s">
        <v>1885</v>
      </c>
    </row>
    <row r="874" spans="1:4">
      <c r="A874" s="80" t="s">
        <v>2179</v>
      </c>
      <c r="B874" s="4">
        <v>9887</v>
      </c>
      <c r="C874" s="108"/>
      <c r="D874" s="80" t="s">
        <v>1885</v>
      </c>
    </row>
    <row r="876" spans="1:4">
      <c r="A876" s="78" t="s">
        <v>1869</v>
      </c>
      <c r="B876" s="79">
        <f>B867</f>
        <v>7226</v>
      </c>
      <c r="D876" s="139">
        <f>B876/B866</f>
        <v>9.2428913135240917E-2</v>
      </c>
    </row>
    <row r="877" spans="1:4">
      <c r="A877" s="80" t="s">
        <v>1885</v>
      </c>
      <c r="B877" s="79">
        <f>SUM(B868:B874)</f>
        <v>70953</v>
      </c>
      <c r="D877" s="139">
        <f>B877/B866</f>
        <v>0.90757108686475907</v>
      </c>
    </row>
    <row r="878" spans="1:4">
      <c r="A878" s="80"/>
      <c r="B878" s="79"/>
      <c r="D878" s="139"/>
    </row>
    <row r="879" spans="1:4">
      <c r="A879" s="80"/>
      <c r="B879" s="79"/>
      <c r="D879" s="139"/>
    </row>
    <row r="880" spans="1:4">
      <c r="A880" s="151" t="s">
        <v>2162</v>
      </c>
      <c r="B880" s="141">
        <f>SUM(B881:B889)</f>
        <v>74037</v>
      </c>
      <c r="D880" s="139"/>
    </row>
    <row r="881" spans="1:4">
      <c r="A881" s="107" t="s">
        <v>2161</v>
      </c>
      <c r="B881" s="3">
        <v>7539</v>
      </c>
      <c r="C881" s="106"/>
      <c r="D881" s="107" t="s">
        <v>2154</v>
      </c>
    </row>
    <row r="882" spans="1:4">
      <c r="A882" s="107" t="s">
        <v>2164</v>
      </c>
      <c r="B882" s="4">
        <v>7825</v>
      </c>
      <c r="C882" s="106"/>
      <c r="D882" s="106" t="s">
        <v>2162</v>
      </c>
    </row>
    <row r="883" spans="1:4">
      <c r="A883" s="107" t="s">
        <v>2163</v>
      </c>
      <c r="B883" s="4">
        <v>7802</v>
      </c>
      <c r="C883" s="106"/>
      <c r="D883" s="106" t="s">
        <v>2162</v>
      </c>
    </row>
    <row r="884" spans="1:4">
      <c r="A884" s="110" t="s">
        <v>2211</v>
      </c>
      <c r="B884" s="3">
        <v>9701</v>
      </c>
      <c r="C884" s="109"/>
      <c r="D884" s="106" t="s">
        <v>2162</v>
      </c>
    </row>
    <row r="885" spans="1:4">
      <c r="A885" s="110" t="s">
        <v>2206</v>
      </c>
      <c r="B885" s="3">
        <v>7863</v>
      </c>
      <c r="C885" s="109"/>
      <c r="D885" s="106" t="s">
        <v>2162</v>
      </c>
    </row>
    <row r="886" spans="1:4">
      <c r="A886" s="110" t="s">
        <v>2205</v>
      </c>
      <c r="B886" s="3">
        <v>8306</v>
      </c>
      <c r="C886" s="109"/>
      <c r="D886" s="106" t="s">
        <v>2162</v>
      </c>
    </row>
    <row r="887" spans="1:4">
      <c r="A887" s="110" t="s">
        <v>2198</v>
      </c>
      <c r="B887" s="3">
        <v>8332</v>
      </c>
      <c r="C887" s="109"/>
      <c r="D887" s="106" t="s">
        <v>2162</v>
      </c>
    </row>
    <row r="888" spans="1:4">
      <c r="A888" s="110" t="s">
        <v>2213</v>
      </c>
      <c r="B888" s="4">
        <v>8433</v>
      </c>
      <c r="C888" s="109"/>
      <c r="D888" s="106" t="s">
        <v>2176</v>
      </c>
    </row>
    <row r="889" spans="1:4">
      <c r="A889" s="110" t="s">
        <v>1269</v>
      </c>
      <c r="B889" s="4">
        <v>8236</v>
      </c>
      <c r="C889" s="109"/>
      <c r="D889" s="106" t="s">
        <v>2176</v>
      </c>
    </row>
    <row r="891" spans="1:4">
      <c r="A891" s="107" t="s">
        <v>2154</v>
      </c>
      <c r="B891" s="79">
        <f>B881</f>
        <v>7539</v>
      </c>
      <c r="D891" s="139">
        <f>B891/B880</f>
        <v>0.10182746464605535</v>
      </c>
    </row>
    <row r="892" spans="1:4">
      <c r="A892" s="106" t="s">
        <v>2162</v>
      </c>
      <c r="B892" s="79">
        <f>SUM(B882:B887)</f>
        <v>49829</v>
      </c>
      <c r="D892" s="139">
        <f>B892/B880</f>
        <v>0.67302835068952005</v>
      </c>
    </row>
    <row r="893" spans="1:4">
      <c r="A893" s="106" t="s">
        <v>2176</v>
      </c>
      <c r="B893" s="79">
        <f>SUM(B888:B889)</f>
        <v>16669</v>
      </c>
      <c r="D893" s="139">
        <f>B893/B880</f>
        <v>0.22514418466442454</v>
      </c>
    </row>
    <row r="894" spans="1:4">
      <c r="A894" s="80"/>
      <c r="B894" s="79"/>
      <c r="D894" s="139"/>
    </row>
    <row r="895" spans="1:4">
      <c r="A895" s="80"/>
      <c r="B895" s="79"/>
      <c r="D895" s="139"/>
    </row>
    <row r="896" spans="1:4">
      <c r="A896" s="142" t="s">
        <v>2532</v>
      </c>
      <c r="B896" s="141">
        <f>SUM(B897:B905)</f>
        <v>77237</v>
      </c>
      <c r="D896" s="139"/>
    </row>
    <row r="897" spans="1:4">
      <c r="A897" s="96" t="s">
        <v>2034</v>
      </c>
      <c r="B897" s="3">
        <v>8502</v>
      </c>
      <c r="C897" s="95"/>
      <c r="D897" s="96" t="s">
        <v>2033</v>
      </c>
    </row>
    <row r="898" spans="1:4">
      <c r="A898" s="96" t="s">
        <v>2051</v>
      </c>
      <c r="B898" s="4">
        <v>9276</v>
      </c>
      <c r="C898" s="95"/>
      <c r="D898" s="96" t="s">
        <v>2036</v>
      </c>
    </row>
    <row r="899" spans="1:4">
      <c r="A899" s="96" t="s">
        <v>2042</v>
      </c>
      <c r="B899" s="4">
        <v>8974</v>
      </c>
      <c r="C899" s="95"/>
      <c r="D899" s="96" t="s">
        <v>2036</v>
      </c>
    </row>
    <row r="900" spans="1:4">
      <c r="A900" s="96" t="s">
        <v>2038</v>
      </c>
      <c r="B900" s="4">
        <v>9353</v>
      </c>
      <c r="C900" s="95"/>
      <c r="D900" s="96" t="s">
        <v>2036</v>
      </c>
    </row>
    <row r="901" spans="1:4">
      <c r="A901" s="96" t="s">
        <v>2037</v>
      </c>
      <c r="B901" s="4">
        <v>9613</v>
      </c>
      <c r="C901" s="95"/>
      <c r="D901" s="96" t="s">
        <v>2036</v>
      </c>
    </row>
    <row r="902" spans="1:4">
      <c r="A902" s="112" t="s">
        <v>2233</v>
      </c>
      <c r="B902" s="9">
        <v>7651</v>
      </c>
      <c r="C902" s="111"/>
      <c r="D902" s="111" t="s">
        <v>2221</v>
      </c>
    </row>
    <row r="903" spans="1:4">
      <c r="A903" s="112" t="s">
        <v>2228</v>
      </c>
      <c r="B903" s="9">
        <v>7751</v>
      </c>
      <c r="C903" s="111"/>
      <c r="D903" s="111" t="s">
        <v>2221</v>
      </c>
    </row>
    <row r="904" spans="1:4">
      <c r="A904" s="112" t="s">
        <v>2227</v>
      </c>
      <c r="B904" s="9">
        <v>8091</v>
      </c>
      <c r="C904" s="111"/>
      <c r="D904" s="111" t="s">
        <v>2221</v>
      </c>
    </row>
    <row r="905" spans="1:4">
      <c r="A905" s="112" t="s">
        <v>2226</v>
      </c>
      <c r="B905" s="9">
        <v>8026</v>
      </c>
      <c r="C905" s="111"/>
      <c r="D905" s="111" t="s">
        <v>2221</v>
      </c>
    </row>
    <row r="906" spans="1:4">
      <c r="A906" s="80"/>
      <c r="B906" s="79"/>
      <c r="D906" s="139"/>
    </row>
    <row r="907" spans="1:4">
      <c r="A907" s="96" t="s">
        <v>2033</v>
      </c>
      <c r="B907" s="79">
        <f>B897</f>
        <v>8502</v>
      </c>
      <c r="D907" s="139">
        <f>B907/B896</f>
        <v>0.11007677667439181</v>
      </c>
    </row>
    <row r="908" spans="1:4">
      <c r="A908" s="96" t="s">
        <v>2036</v>
      </c>
      <c r="B908" s="79">
        <f>SUM(B898:B901)</f>
        <v>37216</v>
      </c>
      <c r="D908" s="139">
        <f>B908/B896</f>
        <v>0.48184160441239304</v>
      </c>
    </row>
    <row r="909" spans="1:4">
      <c r="A909" s="111" t="s">
        <v>2221</v>
      </c>
      <c r="B909" s="79">
        <f>SUM(B902:B905)</f>
        <v>31519</v>
      </c>
      <c r="D909" s="139">
        <f>B909/B896</f>
        <v>0.40808161891321515</v>
      </c>
    </row>
    <row r="910" spans="1:4">
      <c r="A910" s="80"/>
      <c r="B910" s="79"/>
      <c r="D910" s="139"/>
    </row>
    <row r="911" spans="1:4">
      <c r="A911" s="80"/>
      <c r="B911" s="79"/>
      <c r="D911" s="139"/>
    </row>
    <row r="912" spans="1:4">
      <c r="A912" s="142" t="s">
        <v>2530</v>
      </c>
      <c r="B912" s="141">
        <f>SUM(B913:B921)</f>
        <v>73925</v>
      </c>
      <c r="D912" s="139"/>
    </row>
    <row r="913" spans="1:4">
      <c r="A913" s="94" t="s">
        <v>2020</v>
      </c>
      <c r="B913" s="3">
        <v>9766</v>
      </c>
      <c r="C913" s="93"/>
      <c r="D913" s="94" t="s">
        <v>2008</v>
      </c>
    </row>
    <row r="914" spans="1:4">
      <c r="A914" s="118" t="s">
        <v>2301</v>
      </c>
      <c r="B914" s="3">
        <v>8629</v>
      </c>
      <c r="C914" s="117"/>
      <c r="D914" s="118" t="s">
        <v>2291</v>
      </c>
    </row>
    <row r="915" spans="1:4">
      <c r="A915" s="122" t="s">
        <v>2342</v>
      </c>
      <c r="B915" s="9">
        <v>6997</v>
      </c>
      <c r="C915" s="121"/>
      <c r="D915" s="122" t="s">
        <v>2331</v>
      </c>
    </row>
    <row r="916" spans="1:4">
      <c r="A916" s="122" t="s">
        <v>2338</v>
      </c>
      <c r="B916" s="9">
        <v>6583</v>
      </c>
      <c r="C916" s="121"/>
      <c r="D916" s="122" t="s">
        <v>2331</v>
      </c>
    </row>
    <row r="917" spans="1:4">
      <c r="A917" s="122" t="s">
        <v>2335</v>
      </c>
      <c r="B917" s="9">
        <v>7185</v>
      </c>
      <c r="C917" s="121"/>
      <c r="D917" s="122" t="s">
        <v>2331</v>
      </c>
    </row>
    <row r="918" spans="1:4">
      <c r="A918" s="118" t="s">
        <v>554</v>
      </c>
      <c r="B918" s="3">
        <v>8684</v>
      </c>
      <c r="C918" s="117"/>
      <c r="D918" s="118" t="s">
        <v>2289</v>
      </c>
    </row>
    <row r="919" spans="1:4">
      <c r="A919" s="118" t="s">
        <v>2296</v>
      </c>
      <c r="B919" s="3">
        <v>9010</v>
      </c>
      <c r="C919" s="117"/>
      <c r="D919" s="118" t="s">
        <v>2289</v>
      </c>
    </row>
    <row r="920" spans="1:4">
      <c r="A920" s="118" t="s">
        <v>2295</v>
      </c>
      <c r="B920" s="3">
        <v>8241</v>
      </c>
      <c r="C920" s="117"/>
      <c r="D920" s="118" t="s">
        <v>2289</v>
      </c>
    </row>
    <row r="921" spans="1:4">
      <c r="A921" s="118" t="s">
        <v>2294</v>
      </c>
      <c r="B921" s="3">
        <v>8830</v>
      </c>
      <c r="C921" s="117"/>
      <c r="D921" s="118" t="s">
        <v>2289</v>
      </c>
    </row>
    <row r="923" spans="1:4">
      <c r="A923" s="94" t="s">
        <v>2008</v>
      </c>
      <c r="B923" s="79">
        <f>B913</f>
        <v>9766</v>
      </c>
      <c r="D923" s="139">
        <f>B923/B912</f>
        <v>0.13210686506594521</v>
      </c>
    </row>
    <row r="924" spans="1:4">
      <c r="A924" s="118" t="s">
        <v>2291</v>
      </c>
      <c r="B924" s="79">
        <f>B914</f>
        <v>8629</v>
      </c>
      <c r="D924" s="139">
        <f>B924/B912</f>
        <v>0.11672641190395672</v>
      </c>
    </row>
    <row r="925" spans="1:4">
      <c r="A925" s="122" t="s">
        <v>2331</v>
      </c>
      <c r="B925" s="79">
        <f>SUM(B915:B917)</f>
        <v>20765</v>
      </c>
      <c r="D925" s="139">
        <f>B925/B912</f>
        <v>0.28089279675346635</v>
      </c>
    </row>
    <row r="926" spans="1:4">
      <c r="A926" s="118" t="s">
        <v>2289</v>
      </c>
      <c r="B926" s="79">
        <f>SUM(B918:B921)</f>
        <v>34765</v>
      </c>
      <c r="D926" s="139">
        <f>B926/B912</f>
        <v>0.47027392627663173</v>
      </c>
    </row>
    <row r="927" spans="1:4">
      <c r="B927" s="79"/>
      <c r="D927" s="139"/>
    </row>
    <row r="928" spans="1:4">
      <c r="B928" s="79"/>
      <c r="D928" s="139"/>
    </row>
    <row r="929" spans="1:4">
      <c r="A929" s="167" t="s">
        <v>2426</v>
      </c>
      <c r="B929" s="141">
        <f>SUM(B930:B939)</f>
        <v>73858</v>
      </c>
      <c r="D929" s="139"/>
    </row>
    <row r="930" spans="1:4">
      <c r="A930" s="122" t="s">
        <v>2337</v>
      </c>
      <c r="B930" s="9">
        <v>6491</v>
      </c>
      <c r="C930" s="121"/>
      <c r="D930" s="122" t="s">
        <v>2331</v>
      </c>
    </row>
    <row r="931" spans="1:4">
      <c r="A931" s="122" t="s">
        <v>2332</v>
      </c>
      <c r="B931" s="9">
        <v>6942</v>
      </c>
      <c r="C931" s="121"/>
      <c r="D931" s="122" t="s">
        <v>2331</v>
      </c>
    </row>
    <row r="932" spans="1:4">
      <c r="A932" s="130" t="s">
        <v>2439</v>
      </c>
      <c r="B932" s="9">
        <v>7852</v>
      </c>
      <c r="C932" s="129"/>
      <c r="D932" s="130" t="s">
        <v>2426</v>
      </c>
    </row>
    <row r="933" spans="1:4">
      <c r="A933" s="130" t="s">
        <v>2438</v>
      </c>
      <c r="B933" s="9">
        <v>7922</v>
      </c>
      <c r="C933" s="129"/>
      <c r="D933" s="130" t="s">
        <v>2426</v>
      </c>
    </row>
    <row r="934" spans="1:4">
      <c r="A934" s="130" t="s">
        <v>2437</v>
      </c>
      <c r="B934" s="9">
        <v>8007</v>
      </c>
      <c r="C934" s="129"/>
      <c r="D934" s="130" t="s">
        <v>2426</v>
      </c>
    </row>
    <row r="935" spans="1:4">
      <c r="A935" s="130" t="s">
        <v>2436</v>
      </c>
      <c r="B935" s="9">
        <v>7145</v>
      </c>
      <c r="C935" s="129"/>
      <c r="D935" s="130" t="s">
        <v>2426</v>
      </c>
    </row>
    <row r="936" spans="1:4">
      <c r="A936" s="130" t="s">
        <v>2435</v>
      </c>
      <c r="B936" s="9">
        <v>7189</v>
      </c>
      <c r="C936" s="129"/>
      <c r="D936" s="130" t="s">
        <v>2426</v>
      </c>
    </row>
    <row r="937" spans="1:4">
      <c r="A937" s="130" t="s">
        <v>2434</v>
      </c>
      <c r="B937" s="9">
        <v>6664</v>
      </c>
      <c r="C937" s="129"/>
      <c r="D937" s="130" t="s">
        <v>2426</v>
      </c>
    </row>
    <row r="938" spans="1:4">
      <c r="A938" s="130" t="s">
        <v>2433</v>
      </c>
      <c r="B938" s="9">
        <v>7322</v>
      </c>
      <c r="C938" s="129"/>
      <c r="D938" s="130" t="s">
        <v>2426</v>
      </c>
    </row>
    <row r="939" spans="1:4">
      <c r="A939" s="130" t="s">
        <v>2427</v>
      </c>
      <c r="B939" s="9">
        <v>8324</v>
      </c>
      <c r="C939" s="129"/>
      <c r="D939" s="130" t="s">
        <v>2426</v>
      </c>
    </row>
    <row r="941" spans="1:4">
      <c r="A941" s="122" t="s">
        <v>2331</v>
      </c>
      <c r="B941" s="79">
        <f>SUM(B930:B931)</f>
        <v>13433</v>
      </c>
      <c r="D941" s="139">
        <f>B941/B929</f>
        <v>0.18187603238647135</v>
      </c>
    </row>
    <row r="942" spans="1:4">
      <c r="A942" s="130" t="s">
        <v>2426</v>
      </c>
      <c r="B942" s="79">
        <f>SUM(B932:B939)</f>
        <v>60425</v>
      </c>
      <c r="D942" s="139">
        <f>B942/B929</f>
        <v>0.81812396761352868</v>
      </c>
    </row>
    <row r="943" spans="1:4">
      <c r="B943" s="79"/>
      <c r="D943" s="139"/>
    </row>
    <row r="944" spans="1:4">
      <c r="B944" s="79"/>
      <c r="D944" s="139"/>
    </row>
    <row r="945" spans="1:4">
      <c r="A945" s="163" t="s">
        <v>2485</v>
      </c>
      <c r="B945" s="141">
        <f>SUM(B946:B953)</f>
        <v>77288</v>
      </c>
      <c r="D945" s="139"/>
    </row>
    <row r="946" spans="1:4">
      <c r="A946" s="122" t="s">
        <v>2341</v>
      </c>
      <c r="B946" s="9">
        <v>5860</v>
      </c>
      <c r="C946" s="121"/>
      <c r="D946" s="122" t="s">
        <v>2331</v>
      </c>
    </row>
    <row r="947" spans="1:4">
      <c r="A947" s="136" t="s">
        <v>2501</v>
      </c>
      <c r="B947" s="3">
        <v>10234</v>
      </c>
      <c r="C947" s="135"/>
      <c r="D947" s="136" t="s">
        <v>2485</v>
      </c>
    </row>
    <row r="948" spans="1:4">
      <c r="A948" s="136" t="s">
        <v>2500</v>
      </c>
      <c r="B948" s="3">
        <v>10820</v>
      </c>
      <c r="C948" s="135"/>
      <c r="D948" s="136" t="s">
        <v>2485</v>
      </c>
    </row>
    <row r="949" spans="1:4">
      <c r="A949" s="136" t="s">
        <v>2498</v>
      </c>
      <c r="B949" s="4">
        <v>9791</v>
      </c>
      <c r="C949" s="135"/>
      <c r="D949" s="136" t="s">
        <v>2485</v>
      </c>
    </row>
    <row r="950" spans="1:4">
      <c r="A950" s="136" t="s">
        <v>2341</v>
      </c>
      <c r="B950" s="4">
        <v>9892</v>
      </c>
      <c r="C950" s="135"/>
      <c r="D950" s="136" t="s">
        <v>2485</v>
      </c>
    </row>
    <row r="951" spans="1:4">
      <c r="A951" s="136" t="s">
        <v>2496</v>
      </c>
      <c r="B951" s="4">
        <v>10555</v>
      </c>
      <c r="C951" s="135"/>
      <c r="D951" s="136" t="s">
        <v>2485</v>
      </c>
    </row>
    <row r="952" spans="1:4">
      <c r="A952" s="136" t="s">
        <v>2487</v>
      </c>
      <c r="B952" s="4">
        <v>10498</v>
      </c>
      <c r="C952" s="135"/>
      <c r="D952" s="136" t="s">
        <v>2485</v>
      </c>
    </row>
    <row r="953" spans="1:4">
      <c r="A953" s="136" t="s">
        <v>2486</v>
      </c>
      <c r="B953" s="4">
        <v>9638</v>
      </c>
      <c r="C953" s="135"/>
      <c r="D953" s="136" t="s">
        <v>2485</v>
      </c>
    </row>
    <row r="954" spans="1:4">
      <c r="B954" s="79"/>
      <c r="D954" s="139"/>
    </row>
    <row r="955" spans="1:4">
      <c r="A955" s="122" t="s">
        <v>2331</v>
      </c>
      <c r="B955" s="79">
        <f>B946</f>
        <v>5860</v>
      </c>
      <c r="D955" s="139">
        <f>B955/B945</f>
        <v>7.5820308456681501E-2</v>
      </c>
    </row>
    <row r="956" spans="1:4">
      <c r="A956" s="136" t="s">
        <v>2485</v>
      </c>
      <c r="B956" s="79">
        <f>SUM(B947:B953)</f>
        <v>71428</v>
      </c>
      <c r="D956" s="139">
        <f>B956/B945</f>
        <v>0.92417969154331847</v>
      </c>
    </row>
    <row r="957" spans="1:4">
      <c r="B957" s="79"/>
      <c r="D957" s="139"/>
    </row>
    <row r="958" spans="1:4">
      <c r="B958" s="79"/>
      <c r="D958" s="139"/>
    </row>
    <row r="959" spans="1:4">
      <c r="A959" s="153" t="s">
        <v>2136</v>
      </c>
      <c r="B959" s="141">
        <f>SUM(B960:B969)</f>
        <v>74648</v>
      </c>
      <c r="D959" s="139"/>
    </row>
    <row r="960" spans="1:4">
      <c r="A960" s="105" t="s">
        <v>2141</v>
      </c>
      <c r="B960" s="3">
        <v>8019</v>
      </c>
      <c r="C960" s="104"/>
      <c r="D960" s="105" t="s">
        <v>2135</v>
      </c>
    </row>
    <row r="961" spans="1:4">
      <c r="A961" s="105" t="s">
        <v>2151</v>
      </c>
      <c r="B961" s="3">
        <v>6953</v>
      </c>
      <c r="C961" s="104"/>
      <c r="D961" s="105" t="s">
        <v>2136</v>
      </c>
    </row>
    <row r="962" spans="1:4">
      <c r="A962" s="105" t="s">
        <v>2148</v>
      </c>
      <c r="B962" s="3">
        <v>6907</v>
      </c>
      <c r="C962" s="104"/>
      <c r="D962" s="105" t="s">
        <v>2136</v>
      </c>
    </row>
    <row r="963" spans="1:4">
      <c r="A963" s="105" t="s">
        <v>2144</v>
      </c>
      <c r="B963" s="3">
        <v>7143</v>
      </c>
      <c r="C963" s="104"/>
      <c r="D963" s="105" t="s">
        <v>2136</v>
      </c>
    </row>
    <row r="964" spans="1:4">
      <c r="A964" s="105" t="s">
        <v>2143</v>
      </c>
      <c r="B964" s="3">
        <v>7006</v>
      </c>
      <c r="C964" s="104"/>
      <c r="D964" s="105" t="s">
        <v>2136</v>
      </c>
    </row>
    <row r="965" spans="1:4">
      <c r="A965" s="105" t="s">
        <v>2142</v>
      </c>
      <c r="B965" s="3">
        <v>8276</v>
      </c>
      <c r="C965" s="104"/>
      <c r="D965" s="105" t="s">
        <v>2136</v>
      </c>
    </row>
    <row r="966" spans="1:4">
      <c r="A966" s="105" t="s">
        <v>2140</v>
      </c>
      <c r="B966" s="4">
        <v>7729</v>
      </c>
      <c r="C966" s="104"/>
      <c r="D966" s="105" t="s">
        <v>2136</v>
      </c>
    </row>
    <row r="967" spans="1:4">
      <c r="A967" s="105" t="s">
        <v>2139</v>
      </c>
      <c r="B967" s="4">
        <v>8091</v>
      </c>
      <c r="C967" s="104"/>
      <c r="D967" s="105" t="s">
        <v>2136</v>
      </c>
    </row>
    <row r="968" spans="1:4">
      <c r="A968" s="105" t="s">
        <v>2138</v>
      </c>
      <c r="B968" s="4">
        <v>7135</v>
      </c>
      <c r="C968" s="104"/>
      <c r="D968" s="105" t="s">
        <v>2136</v>
      </c>
    </row>
    <row r="969" spans="1:4">
      <c r="A969" s="105" t="s">
        <v>2137</v>
      </c>
      <c r="B969" s="4">
        <v>7389</v>
      </c>
      <c r="C969" s="104"/>
      <c r="D969" s="105" t="s">
        <v>2136</v>
      </c>
    </row>
    <row r="970" spans="1:4">
      <c r="A970" s="80"/>
      <c r="B970" s="79"/>
      <c r="D970" s="139"/>
    </row>
    <row r="971" spans="1:4">
      <c r="A971" s="105" t="s">
        <v>2135</v>
      </c>
      <c r="B971" s="79">
        <f>B960</f>
        <v>8019</v>
      </c>
      <c r="D971" s="139">
        <f>B971/B959</f>
        <v>0.10742417747293967</v>
      </c>
    </row>
    <row r="972" spans="1:4">
      <c r="A972" s="105" t="s">
        <v>2136</v>
      </c>
      <c r="B972" s="79">
        <f>SUM(B961:B969)</f>
        <v>66629</v>
      </c>
      <c r="D972" s="139">
        <f>B972/B959</f>
        <v>0.89257582252706036</v>
      </c>
    </row>
    <row r="973" spans="1:4">
      <c r="A973" s="80"/>
      <c r="B973" s="79"/>
      <c r="D973" s="139"/>
    </row>
    <row r="974" spans="1:4">
      <c r="A974" s="80"/>
      <c r="B974" s="79"/>
      <c r="D974" s="139"/>
    </row>
    <row r="975" spans="1:4">
      <c r="A975" s="160" t="s">
        <v>2286</v>
      </c>
      <c r="B975" s="141">
        <f>SUM(B976:B986)</f>
        <v>78247</v>
      </c>
      <c r="D975" s="139"/>
    </row>
    <row r="976" spans="1:4">
      <c r="A976" s="116" t="s">
        <v>2406</v>
      </c>
      <c r="B976" s="9">
        <v>7304</v>
      </c>
      <c r="C976" s="115"/>
      <c r="D976" s="116" t="s">
        <v>2286</v>
      </c>
    </row>
    <row r="977" spans="1:4">
      <c r="A977" s="116" t="s">
        <v>1108</v>
      </c>
      <c r="B977" s="9">
        <v>7332</v>
      </c>
      <c r="C977" s="115"/>
      <c r="D977" s="116" t="s">
        <v>2286</v>
      </c>
    </row>
    <row r="978" spans="1:4">
      <c r="A978" s="116" t="s">
        <v>2404</v>
      </c>
      <c r="B978" s="9">
        <v>6727</v>
      </c>
      <c r="C978" s="115"/>
      <c r="D978" s="116" t="s">
        <v>2286</v>
      </c>
    </row>
    <row r="979" spans="1:4">
      <c r="A979" s="116" t="s">
        <v>2403</v>
      </c>
      <c r="B979" s="9">
        <v>7401</v>
      </c>
      <c r="C979" s="115"/>
      <c r="D979" s="116" t="s">
        <v>2286</v>
      </c>
    </row>
    <row r="980" spans="1:4">
      <c r="A980" s="116" t="s">
        <v>2023</v>
      </c>
      <c r="B980" s="9">
        <v>7062</v>
      </c>
      <c r="C980" s="115"/>
      <c r="D980" s="116" t="s">
        <v>2286</v>
      </c>
    </row>
    <row r="981" spans="1:4">
      <c r="A981" s="116" t="s">
        <v>2399</v>
      </c>
      <c r="B981" s="9">
        <v>7509</v>
      </c>
      <c r="C981" s="115"/>
      <c r="D981" s="116" t="s">
        <v>2286</v>
      </c>
    </row>
    <row r="982" spans="1:4">
      <c r="A982" s="116" t="s">
        <v>2397</v>
      </c>
      <c r="B982" s="9">
        <v>6780</v>
      </c>
      <c r="C982" s="115"/>
      <c r="D982" s="116" t="s">
        <v>2286</v>
      </c>
    </row>
    <row r="983" spans="1:4">
      <c r="A983" s="116" t="s">
        <v>2396</v>
      </c>
      <c r="B983" s="9">
        <v>7346</v>
      </c>
      <c r="C983" s="115"/>
      <c r="D983" s="116" t="s">
        <v>2286</v>
      </c>
    </row>
    <row r="984" spans="1:4">
      <c r="A984" s="116" t="s">
        <v>2395</v>
      </c>
      <c r="B984" s="9">
        <v>6720</v>
      </c>
      <c r="C984" s="115"/>
      <c r="D984" s="116" t="s">
        <v>2286</v>
      </c>
    </row>
    <row r="985" spans="1:4">
      <c r="A985" s="116" t="s">
        <v>2394</v>
      </c>
      <c r="B985" s="9">
        <v>7267</v>
      </c>
      <c r="C985" s="115"/>
      <c r="D985" s="116" t="s">
        <v>2286</v>
      </c>
    </row>
    <row r="986" spans="1:4">
      <c r="A986" s="116" t="s">
        <v>2393</v>
      </c>
      <c r="B986" s="9">
        <v>6799</v>
      </c>
      <c r="C986" s="115"/>
      <c r="D986" s="116" t="s">
        <v>2286</v>
      </c>
    </row>
    <row r="987" spans="1:4">
      <c r="A987" s="80"/>
      <c r="B987" s="79"/>
      <c r="D987" s="139"/>
    </row>
    <row r="988" spans="1:4">
      <c r="A988" s="116" t="s">
        <v>2286</v>
      </c>
      <c r="B988" s="79">
        <f>SUM(B976:B986)</f>
        <v>78247</v>
      </c>
      <c r="D988" s="139">
        <f>B988/B975</f>
        <v>1</v>
      </c>
    </row>
    <row r="989" spans="1:4">
      <c r="A989" s="80"/>
      <c r="B989" s="79"/>
      <c r="D989" s="139"/>
    </row>
    <row r="990" spans="1:4">
      <c r="A990" s="80"/>
      <c r="B990" s="79"/>
      <c r="D990" s="139"/>
    </row>
    <row r="991" spans="1:4">
      <c r="A991" s="170" t="s">
        <v>2464</v>
      </c>
      <c r="B991" s="141">
        <f>SUM(B992:B1001)</f>
        <v>76575</v>
      </c>
      <c r="D991" s="139"/>
    </row>
    <row r="992" spans="1:4">
      <c r="A992" s="134" t="s">
        <v>2481</v>
      </c>
      <c r="B992" s="3">
        <v>6921</v>
      </c>
      <c r="C992" s="133"/>
      <c r="D992" s="134" t="s">
        <v>2369</v>
      </c>
    </row>
    <row r="993" spans="1:4">
      <c r="A993" s="134" t="s">
        <v>2480</v>
      </c>
      <c r="B993" s="3">
        <v>6515</v>
      </c>
      <c r="C993" s="133"/>
      <c r="D993" s="134" t="s">
        <v>2369</v>
      </c>
    </row>
    <row r="994" spans="1:4">
      <c r="A994" s="134" t="s">
        <v>2476</v>
      </c>
      <c r="B994" s="3">
        <v>7387</v>
      </c>
      <c r="C994" s="133"/>
      <c r="D994" s="134" t="s">
        <v>2369</v>
      </c>
    </row>
    <row r="995" spans="1:4">
      <c r="A995" s="134" t="s">
        <v>2469</v>
      </c>
      <c r="B995" s="3">
        <v>8067</v>
      </c>
      <c r="C995" s="133"/>
      <c r="D995" s="134" t="s">
        <v>2369</v>
      </c>
    </row>
    <row r="996" spans="1:4">
      <c r="A996" s="134" t="s">
        <v>2473</v>
      </c>
      <c r="B996" s="3">
        <v>8197</v>
      </c>
      <c r="C996" s="133"/>
      <c r="D996" s="134" t="s">
        <v>2464</v>
      </c>
    </row>
    <row r="997" spans="1:4">
      <c r="A997" s="134" t="s">
        <v>2472</v>
      </c>
      <c r="B997" s="3">
        <v>7737</v>
      </c>
      <c r="C997" s="133"/>
      <c r="D997" s="134" t="s">
        <v>2464</v>
      </c>
    </row>
    <row r="998" spans="1:4">
      <c r="A998" s="134" t="s">
        <v>2471</v>
      </c>
      <c r="B998" s="4">
        <v>7960</v>
      </c>
      <c r="C998" s="133"/>
      <c r="D998" s="134" t="s">
        <v>2464</v>
      </c>
    </row>
    <row r="999" spans="1:4">
      <c r="A999" s="134" t="s">
        <v>2104</v>
      </c>
      <c r="B999" s="4">
        <v>8459</v>
      </c>
      <c r="C999" s="133"/>
      <c r="D999" s="134" t="s">
        <v>2464</v>
      </c>
    </row>
    <row r="1000" spans="1:4">
      <c r="A1000" s="134" t="s">
        <v>2467</v>
      </c>
      <c r="B1000" s="4">
        <v>7735</v>
      </c>
      <c r="C1000" s="133"/>
      <c r="D1000" s="134" t="s">
        <v>2464</v>
      </c>
    </row>
    <row r="1001" spans="1:4">
      <c r="A1001" s="134" t="s">
        <v>2466</v>
      </c>
      <c r="B1001" s="4">
        <v>7597</v>
      </c>
      <c r="C1001" s="133"/>
      <c r="D1001" s="134" t="s">
        <v>2464</v>
      </c>
    </row>
    <row r="1002" spans="1:4">
      <c r="A1002" s="80"/>
      <c r="B1002" s="79"/>
      <c r="D1002" s="139"/>
    </row>
    <row r="1003" spans="1:4">
      <c r="A1003" s="134" t="s">
        <v>2369</v>
      </c>
      <c r="B1003" s="79">
        <f>SUM(B992:B995)</f>
        <v>28890</v>
      </c>
      <c r="D1003" s="139">
        <f>B1003/B991</f>
        <v>0.37727717923604309</v>
      </c>
    </row>
    <row r="1004" spans="1:4">
      <c r="A1004" s="134" t="s">
        <v>2464</v>
      </c>
      <c r="B1004" s="79">
        <f>SUM(B996:B1001)</f>
        <v>47685</v>
      </c>
      <c r="D1004" s="139">
        <f>B1004/B991</f>
        <v>0.62272282076395691</v>
      </c>
    </row>
    <row r="1005" spans="1:4">
      <c r="A1005" s="134"/>
      <c r="B1005" s="79"/>
      <c r="D1005" s="139"/>
    </row>
    <row r="1006" spans="1:4">
      <c r="A1006" s="80"/>
      <c r="B1006" s="79"/>
      <c r="D1006" s="139"/>
    </row>
    <row r="1007" spans="1:4">
      <c r="A1007" s="142" t="s">
        <v>2528</v>
      </c>
      <c r="B1007" s="141">
        <f>SUM(B1008:B1016)</f>
        <v>77515</v>
      </c>
      <c r="D1007" s="139"/>
    </row>
    <row r="1008" spans="1:4">
      <c r="A1008" s="86" t="s">
        <v>1940</v>
      </c>
      <c r="B1008" s="9">
        <v>9540</v>
      </c>
      <c r="C1008" s="85"/>
      <c r="D1008" s="86" t="s">
        <v>1935</v>
      </c>
    </row>
    <row r="1009" spans="1:4">
      <c r="A1009" s="86" t="s">
        <v>1957</v>
      </c>
      <c r="B1009" s="9">
        <v>8991</v>
      </c>
      <c r="C1009" s="85"/>
      <c r="D1009" s="86" t="s">
        <v>1937</v>
      </c>
    </row>
    <row r="1010" spans="1:4">
      <c r="A1010" s="86" t="s">
        <v>1946</v>
      </c>
      <c r="B1010" s="9">
        <v>8919</v>
      </c>
      <c r="C1010" s="85"/>
      <c r="D1010" s="86" t="s">
        <v>1937</v>
      </c>
    </row>
    <row r="1011" spans="1:4">
      <c r="A1011" s="86" t="s">
        <v>520</v>
      </c>
      <c r="B1011" s="9">
        <v>9237</v>
      </c>
      <c r="C1011" s="85"/>
      <c r="D1011" s="86" t="s">
        <v>1937</v>
      </c>
    </row>
    <row r="1012" spans="1:4">
      <c r="A1012" s="86" t="s">
        <v>1941</v>
      </c>
      <c r="B1012" s="9">
        <v>8874</v>
      </c>
      <c r="C1012" s="85"/>
      <c r="D1012" s="86" t="s">
        <v>1937</v>
      </c>
    </row>
    <row r="1013" spans="1:4">
      <c r="A1013" s="86" t="s">
        <v>1938</v>
      </c>
      <c r="B1013" s="9">
        <v>9087</v>
      </c>
      <c r="C1013" s="85"/>
      <c r="D1013" s="86" t="s">
        <v>1937</v>
      </c>
    </row>
    <row r="1014" spans="1:4">
      <c r="A1014" s="107" t="s">
        <v>2172</v>
      </c>
      <c r="B1014" s="3">
        <v>7357</v>
      </c>
      <c r="C1014" s="106"/>
      <c r="D1014" s="107" t="s">
        <v>2154</v>
      </c>
    </row>
    <row r="1015" spans="1:4">
      <c r="A1015" s="107" t="s">
        <v>2160</v>
      </c>
      <c r="B1015" s="4">
        <v>8078</v>
      </c>
      <c r="C1015" s="106"/>
      <c r="D1015" s="107" t="s">
        <v>2154</v>
      </c>
    </row>
    <row r="1016" spans="1:4">
      <c r="A1016" s="107" t="s">
        <v>2159</v>
      </c>
      <c r="B1016" s="4">
        <v>7432</v>
      </c>
      <c r="C1016" s="106"/>
      <c r="D1016" s="107" t="s">
        <v>2154</v>
      </c>
    </row>
    <row r="1017" spans="1:4">
      <c r="A1017" s="80"/>
      <c r="B1017" s="79"/>
      <c r="D1017" s="139"/>
    </row>
    <row r="1018" spans="1:4">
      <c r="A1018" s="86" t="s">
        <v>1935</v>
      </c>
      <c r="B1018" s="79">
        <f>B1008</f>
        <v>9540</v>
      </c>
      <c r="D1018" s="139">
        <f>B1018/B1007</f>
        <v>0.12307295362187963</v>
      </c>
    </row>
    <row r="1019" spans="1:4">
      <c r="A1019" s="86" t="s">
        <v>1937</v>
      </c>
      <c r="B1019" s="79">
        <f>SUM(B1009:B1013)</f>
        <v>45108</v>
      </c>
      <c r="D1019" s="139">
        <f>B1019/B1007</f>
        <v>0.58192607882345349</v>
      </c>
    </row>
    <row r="1020" spans="1:4">
      <c r="A1020" s="107" t="s">
        <v>2154</v>
      </c>
      <c r="B1020" s="79">
        <f>SUM(B1014:B1016)</f>
        <v>22867</v>
      </c>
      <c r="D1020" s="139">
        <f>B1020/B1007</f>
        <v>0.29500096755466682</v>
      </c>
    </row>
    <row r="1021" spans="1:4">
      <c r="A1021" s="80"/>
      <c r="B1021" s="79"/>
      <c r="D1021" s="139"/>
    </row>
    <row r="1022" spans="1:4">
      <c r="A1022" s="80"/>
      <c r="B1022" s="79"/>
      <c r="D1022" s="139"/>
    </row>
    <row r="1023" spans="1:4">
      <c r="A1023" s="142" t="s">
        <v>2529</v>
      </c>
      <c r="B1023" s="141">
        <f>SUM(B1024:B1033)</f>
        <v>77841</v>
      </c>
      <c r="D1023" s="139"/>
    </row>
    <row r="1024" spans="1:4">
      <c r="A1024" s="86" t="s">
        <v>1954</v>
      </c>
      <c r="B1024" s="9">
        <v>7699</v>
      </c>
      <c r="C1024" s="85"/>
      <c r="D1024" s="86" t="s">
        <v>1935</v>
      </c>
    </row>
    <row r="1025" spans="1:4">
      <c r="A1025" s="86" t="s">
        <v>1953</v>
      </c>
      <c r="B1025" s="9">
        <v>8250</v>
      </c>
      <c r="C1025" s="85"/>
      <c r="D1025" s="86" t="s">
        <v>1935</v>
      </c>
    </row>
    <row r="1026" spans="1:4">
      <c r="A1026" s="86" t="s">
        <v>1951</v>
      </c>
      <c r="B1026" s="9">
        <v>8447</v>
      </c>
      <c r="C1026" s="85"/>
      <c r="D1026" s="86" t="s">
        <v>1935</v>
      </c>
    </row>
    <row r="1027" spans="1:4">
      <c r="A1027" s="86" t="s">
        <v>1950</v>
      </c>
      <c r="B1027" s="9">
        <v>7766</v>
      </c>
      <c r="C1027" s="85"/>
      <c r="D1027" s="86" t="s">
        <v>1935</v>
      </c>
    </row>
    <row r="1028" spans="1:4">
      <c r="A1028" s="86" t="s">
        <v>1947</v>
      </c>
      <c r="B1028" s="9">
        <v>8228</v>
      </c>
      <c r="C1028" s="85"/>
      <c r="D1028" s="86" t="s">
        <v>1935</v>
      </c>
    </row>
    <row r="1029" spans="1:4">
      <c r="A1029" s="86" t="s">
        <v>1942</v>
      </c>
      <c r="B1029" s="9">
        <v>9896</v>
      </c>
      <c r="C1029" s="85"/>
      <c r="D1029" s="86" t="s">
        <v>1935</v>
      </c>
    </row>
    <row r="1030" spans="1:4">
      <c r="A1030" s="86" t="s">
        <v>1939</v>
      </c>
      <c r="B1030" s="9">
        <v>7633</v>
      </c>
      <c r="C1030" s="85"/>
      <c r="D1030" s="86" t="s">
        <v>1935</v>
      </c>
    </row>
    <row r="1031" spans="1:4">
      <c r="A1031" s="86" t="s">
        <v>1936</v>
      </c>
      <c r="B1031" s="9">
        <v>7440</v>
      </c>
      <c r="C1031" s="85"/>
      <c r="D1031" s="86" t="s">
        <v>1935</v>
      </c>
    </row>
    <row r="1032" spans="1:4">
      <c r="A1032" s="96" t="s">
        <v>2130</v>
      </c>
      <c r="B1032" s="9">
        <v>4930</v>
      </c>
      <c r="C1032" s="95"/>
      <c r="D1032" s="96" t="s">
        <v>2118</v>
      </c>
    </row>
    <row r="1033" spans="1:4">
      <c r="A1033" s="86" t="s">
        <v>1955</v>
      </c>
      <c r="B1033" s="9">
        <v>7552</v>
      </c>
      <c r="C1033" s="85"/>
      <c r="D1033" s="88" t="s">
        <v>1944</v>
      </c>
    </row>
    <row r="1035" spans="1:4">
      <c r="A1035" s="86" t="s">
        <v>1935</v>
      </c>
      <c r="B1035" s="79">
        <f>SUM(B1024:B1031)</f>
        <v>65359</v>
      </c>
      <c r="D1035" s="139">
        <f>B1035/B1023</f>
        <v>0.83964748654308141</v>
      </c>
    </row>
    <row r="1036" spans="1:4">
      <c r="A1036" s="96" t="s">
        <v>2118</v>
      </c>
      <c r="B1036" s="79">
        <f>B1032</f>
        <v>4930</v>
      </c>
      <c r="D1036" s="139">
        <f>B1036/B1023</f>
        <v>6.3334232602356086E-2</v>
      </c>
    </row>
    <row r="1037" spans="1:4">
      <c r="A1037" s="88" t="s">
        <v>1944</v>
      </c>
      <c r="B1037" s="79">
        <f>B1033</f>
        <v>7552</v>
      </c>
      <c r="D1037" s="139">
        <f>B1037/B1023</f>
        <v>9.7018280854562503E-2</v>
      </c>
    </row>
    <row r="1040" spans="1:4">
      <c r="A1040" s="165" t="s">
        <v>2549</v>
      </c>
      <c r="B1040" s="141">
        <f>SUM(B1041:B1048)</f>
        <v>72489</v>
      </c>
    </row>
    <row r="1041" spans="1:4">
      <c r="A1041" s="136" t="s">
        <v>2499</v>
      </c>
      <c r="B1041" s="3">
        <v>10060</v>
      </c>
      <c r="C1041" s="135"/>
      <c r="D1041" s="136" t="s">
        <v>2482</v>
      </c>
    </row>
    <row r="1042" spans="1:4">
      <c r="A1042" s="136" t="s">
        <v>2493</v>
      </c>
      <c r="B1042" s="3">
        <v>8269</v>
      </c>
      <c r="C1042" s="135"/>
      <c r="D1042" s="136" t="s">
        <v>2482</v>
      </c>
    </row>
    <row r="1043" spans="1:4">
      <c r="A1043" s="136" t="s">
        <v>2489</v>
      </c>
      <c r="B1043" s="3">
        <v>11168</v>
      </c>
      <c r="C1043" s="135"/>
      <c r="D1043" s="136" t="s">
        <v>2482</v>
      </c>
    </row>
    <row r="1044" spans="1:4">
      <c r="A1044" s="136" t="s">
        <v>2488</v>
      </c>
      <c r="B1044" s="3">
        <v>10761</v>
      </c>
      <c r="C1044" s="135"/>
      <c r="D1044" s="136" t="s">
        <v>2482</v>
      </c>
    </row>
    <row r="1045" spans="1:4">
      <c r="A1045" s="136" t="s">
        <v>2484</v>
      </c>
      <c r="B1045" s="3">
        <v>9704</v>
      </c>
      <c r="C1045" s="135"/>
      <c r="D1045" s="136" t="s">
        <v>2482</v>
      </c>
    </row>
    <row r="1046" spans="1:4">
      <c r="A1046" s="136" t="s">
        <v>2483</v>
      </c>
      <c r="B1046" s="3">
        <v>9860</v>
      </c>
      <c r="C1046" s="135"/>
      <c r="D1046" s="136" t="s">
        <v>2482</v>
      </c>
    </row>
    <row r="1047" spans="1:4">
      <c r="A1047" s="122" t="s">
        <v>1871</v>
      </c>
      <c r="B1047" s="9">
        <v>5633</v>
      </c>
      <c r="C1047" s="121"/>
      <c r="D1047" s="122" t="s">
        <v>2328</v>
      </c>
    </row>
    <row r="1048" spans="1:4">
      <c r="A1048" s="122" t="s">
        <v>2329</v>
      </c>
      <c r="B1048" s="9">
        <v>7034</v>
      </c>
      <c r="C1048" s="121"/>
      <c r="D1048" s="122" t="s">
        <v>2328</v>
      </c>
    </row>
    <row r="1050" spans="1:4">
      <c r="A1050" s="136" t="s">
        <v>2482</v>
      </c>
      <c r="B1050" s="79">
        <f>SUM(B1041:B1046)</f>
        <v>59822</v>
      </c>
      <c r="D1050" s="139">
        <f>B1050/B1040</f>
        <v>0.82525624577522105</v>
      </c>
    </row>
    <row r="1051" spans="1:4">
      <c r="A1051" s="122" t="s">
        <v>2328</v>
      </c>
      <c r="B1051" s="79">
        <f>SUM(B1047:B1048)</f>
        <v>12667</v>
      </c>
      <c r="D1051" s="139">
        <f>B1051/B1040</f>
        <v>0.17474375422477892</v>
      </c>
    </row>
    <row r="1054" spans="1:4">
      <c r="A1054" s="140" t="s">
        <v>2525</v>
      </c>
      <c r="B1054" s="141">
        <f>SUM(B1055:B1062)</f>
        <v>74422</v>
      </c>
    </row>
    <row r="1055" spans="1:4">
      <c r="A1055" s="84" t="s">
        <v>861</v>
      </c>
      <c r="B1055" s="9">
        <v>7954</v>
      </c>
      <c r="C1055" s="83"/>
      <c r="D1055" s="84" t="s">
        <v>1914</v>
      </c>
    </row>
    <row r="1056" spans="1:4">
      <c r="A1056" s="84" t="s">
        <v>1919</v>
      </c>
      <c r="B1056" s="9">
        <v>7725</v>
      </c>
      <c r="C1056" s="83"/>
      <c r="D1056" s="84" t="s">
        <v>1910</v>
      </c>
    </row>
    <row r="1057" spans="1:4">
      <c r="A1057" s="100" t="s">
        <v>2095</v>
      </c>
      <c r="B1057" s="9">
        <v>9505</v>
      </c>
      <c r="C1057" s="99"/>
      <c r="D1057" s="100" t="s">
        <v>1910</v>
      </c>
    </row>
    <row r="1058" spans="1:4">
      <c r="A1058" s="100" t="s">
        <v>2083</v>
      </c>
      <c r="B1058" s="9">
        <v>9485</v>
      </c>
      <c r="C1058" s="99"/>
      <c r="D1058" s="100" t="s">
        <v>1910</v>
      </c>
    </row>
    <row r="1059" spans="1:4">
      <c r="A1059" s="100" t="s">
        <v>2081</v>
      </c>
      <c r="B1059" s="9">
        <v>9966</v>
      </c>
      <c r="C1059" s="99"/>
      <c r="D1059" s="100" t="s">
        <v>1910</v>
      </c>
    </row>
    <row r="1060" spans="1:4">
      <c r="A1060" s="100" t="s">
        <v>2093</v>
      </c>
      <c r="B1060" s="9">
        <v>9235</v>
      </c>
      <c r="C1060" s="99"/>
      <c r="D1060" s="100" t="s">
        <v>1933</v>
      </c>
    </row>
    <row r="1061" spans="1:4">
      <c r="A1061" s="100" t="s">
        <v>2088</v>
      </c>
      <c r="B1061" s="9">
        <v>9788</v>
      </c>
      <c r="C1061" s="99"/>
      <c r="D1061" s="100" t="s">
        <v>1933</v>
      </c>
    </row>
    <row r="1062" spans="1:4">
      <c r="A1062" s="100" t="s">
        <v>2079</v>
      </c>
      <c r="B1062" s="9">
        <v>10764</v>
      </c>
      <c r="C1062" s="99"/>
      <c r="D1062" s="100" t="s">
        <v>1933</v>
      </c>
    </row>
    <row r="1064" spans="1:4">
      <c r="A1064" s="84" t="s">
        <v>1914</v>
      </c>
      <c r="B1064" s="79">
        <f>B1055</f>
        <v>7954</v>
      </c>
      <c r="D1064" s="139">
        <f>B1064/B1054</f>
        <v>0.10687699873693263</v>
      </c>
    </row>
    <row r="1065" spans="1:4">
      <c r="A1065" s="84" t="s">
        <v>1910</v>
      </c>
      <c r="B1065" s="79">
        <f>SUM(B1056:B1059)</f>
        <v>36681</v>
      </c>
      <c r="D1065" s="139">
        <f>B1065/B1054</f>
        <v>0.49287844992072238</v>
      </c>
    </row>
    <row r="1066" spans="1:4">
      <c r="A1066" s="100" t="s">
        <v>1933</v>
      </c>
      <c r="B1066" s="79">
        <f>SUM(B1060:B1062)</f>
        <v>29787</v>
      </c>
      <c r="D1066" s="139">
        <f>B1066/B1054</f>
        <v>0.40024455134234499</v>
      </c>
    </row>
  </sheetData>
  <printOptions gridLinesSet="0"/>
  <pageMargins left="0.78740157480314965" right="0" top="0.51181102362204722" bottom="0.51181102362204722" header="0.51181102362204722" footer="0.51181102362204722"/>
  <pageSetup paperSize="9" scale="77" orientation="portrait" horizontalDpi="300" verticalDpi="300"/>
  <headerFooter alignWithMargins="0">
    <oddFooter>&amp;C&amp;"Times New Roman,Regular"&amp;8&amp;P of &amp;N</oddFooter>
  </headerFooter>
  <ignoredErrors>
    <ignoredError sqref="B1 D658:D659 D685:D686 D767:D768" unlockedFormula="1"/>
    <ignoredError sqref="B14:B15 B257:B258 B876:B877 B161:B163 B403:B405 B520:B522 B567:B568 B374:B375 B782:B783 B700:B701 B846:B847 B1018:B1020 B1064:B1066 B1035:B1037 B41:B43 B102:B103 B796:B797 B599:B600 B182:B184 B211:B213 B227 B241:B242 B923:B926 B287:B288 B301:B302 B907:B909 B88:B90 B582:B584 B330:B331 B628:B629 B344:B345 B450:B452 B468:B469 B485:B487 B420:B421 B658:B659 B685:B686 B504:B505 B971:B972 B537:B539 B891:B893 B553:B554 B389:B390 B116:B118 B197:B199 B272 B57:B58 B28:B29 B731:B733 B810:B812 B767:B768 B1050:B1051 B955:B956 B941:B942 B133:B134 B72:B74 B829:B830 B435:B437 B148:B149 B316:B317 B643:B644 B747:B750 B1003:B1004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H518"/>
  <sheetViews>
    <sheetView showGridLines="0" workbookViewId="0"/>
  </sheetViews>
  <sheetFormatPr baseColWidth="10" defaultColWidth="12.6640625" defaultRowHeight="14" x14ac:dyDescent="0"/>
  <cols>
    <col min="1" max="1" width="45.6640625" style="245" customWidth="1"/>
    <col min="2" max="2" width="10" style="245" customWidth="1"/>
    <col min="3" max="3" width="2.33203125" style="245" customWidth="1"/>
    <col min="4" max="4" width="41.83203125" style="245" bestFit="1" customWidth="1"/>
    <col min="5" max="16384" width="12.6640625" style="245"/>
  </cols>
  <sheetData>
    <row r="1" spans="1:4">
      <c r="A1" s="274" t="s">
        <v>4318</v>
      </c>
      <c r="B1" s="268">
        <f>SUM(B2:B22)</f>
        <v>74891</v>
      </c>
    </row>
    <row r="2" spans="1:4">
      <c r="A2" s="257" t="s">
        <v>4206</v>
      </c>
      <c r="B2" s="259">
        <v>7449</v>
      </c>
      <c r="C2" s="257"/>
      <c r="D2" s="258" t="s">
        <v>4142</v>
      </c>
    </row>
    <row r="3" spans="1:4">
      <c r="A3" s="258" t="s">
        <v>4205</v>
      </c>
      <c r="B3" s="259">
        <v>3408</v>
      </c>
      <c r="C3" s="257"/>
      <c r="D3" s="258" t="s">
        <v>4142</v>
      </c>
    </row>
    <row r="4" spans="1:4">
      <c r="A4" s="258" t="s">
        <v>4204</v>
      </c>
      <c r="B4" s="259">
        <v>3318</v>
      </c>
      <c r="C4" s="257"/>
      <c r="D4" s="258" t="s">
        <v>4142</v>
      </c>
    </row>
    <row r="5" spans="1:4">
      <c r="A5" s="258" t="s">
        <v>4202</v>
      </c>
      <c r="B5" s="259">
        <v>3450</v>
      </c>
      <c r="C5" s="257"/>
      <c r="D5" s="258" t="s">
        <v>4142</v>
      </c>
    </row>
    <row r="6" spans="1:4">
      <c r="A6" s="258" t="s">
        <v>4198</v>
      </c>
      <c r="B6" s="259">
        <v>3215</v>
      </c>
      <c r="C6" s="257"/>
      <c r="D6" s="258" t="s">
        <v>4142</v>
      </c>
    </row>
    <row r="7" spans="1:4">
      <c r="A7" s="258" t="s">
        <v>4197</v>
      </c>
      <c r="B7" s="259">
        <v>3146</v>
      </c>
      <c r="C7" s="257"/>
      <c r="D7" s="258" t="s">
        <v>4142</v>
      </c>
    </row>
    <row r="8" spans="1:4">
      <c r="A8" s="258" t="s">
        <v>4196</v>
      </c>
      <c r="B8" s="259">
        <v>2943</v>
      </c>
      <c r="C8" s="257"/>
      <c r="D8" s="258" t="s">
        <v>4142</v>
      </c>
    </row>
    <row r="9" spans="1:4">
      <c r="A9" s="258" t="s">
        <v>4183</v>
      </c>
      <c r="B9" s="259">
        <v>3936</v>
      </c>
      <c r="C9" s="257"/>
      <c r="D9" s="258" t="s">
        <v>4142</v>
      </c>
    </row>
    <row r="10" spans="1:4">
      <c r="A10" s="258" t="s">
        <v>4170</v>
      </c>
      <c r="B10" s="259">
        <v>3286</v>
      </c>
      <c r="C10" s="257"/>
      <c r="D10" s="258" t="s">
        <v>4142</v>
      </c>
    </row>
    <row r="11" spans="1:4">
      <c r="A11" s="258" t="s">
        <v>4169</v>
      </c>
      <c r="B11" s="259">
        <v>3207</v>
      </c>
      <c r="C11" s="257"/>
      <c r="D11" s="258" t="s">
        <v>4142</v>
      </c>
    </row>
    <row r="12" spans="1:4">
      <c r="A12" s="258" t="s">
        <v>4163</v>
      </c>
      <c r="B12" s="259">
        <v>3440</v>
      </c>
      <c r="C12" s="257"/>
      <c r="D12" s="258" t="s">
        <v>4142</v>
      </c>
    </row>
    <row r="13" spans="1:4">
      <c r="A13" s="258" t="s">
        <v>4151</v>
      </c>
      <c r="B13" s="259">
        <v>3962</v>
      </c>
      <c r="C13" s="257"/>
      <c r="D13" s="258" t="s">
        <v>4142</v>
      </c>
    </row>
    <row r="14" spans="1:4">
      <c r="A14" s="258" t="s">
        <v>4143</v>
      </c>
      <c r="B14" s="259">
        <v>3318</v>
      </c>
      <c r="C14" s="257"/>
      <c r="D14" s="258" t="s">
        <v>4142</v>
      </c>
    </row>
    <row r="15" spans="1:4">
      <c r="A15" s="258" t="s">
        <v>4203</v>
      </c>
      <c r="B15" s="259">
        <v>3181</v>
      </c>
      <c r="C15" s="257"/>
      <c r="D15" s="258" t="s">
        <v>4140</v>
      </c>
    </row>
    <row r="16" spans="1:4">
      <c r="A16" s="258" t="s">
        <v>4195</v>
      </c>
      <c r="B16" s="259">
        <v>3420</v>
      </c>
      <c r="C16" s="257"/>
      <c r="D16" s="258" t="s">
        <v>4140</v>
      </c>
    </row>
    <row r="17" spans="1:4">
      <c r="A17" s="258" t="s">
        <v>4193</v>
      </c>
      <c r="B17" s="259">
        <v>3442</v>
      </c>
      <c r="C17" s="257"/>
      <c r="D17" s="258" t="s">
        <v>4140</v>
      </c>
    </row>
    <row r="18" spans="1:4">
      <c r="A18" s="258" t="s">
        <v>221</v>
      </c>
      <c r="B18" s="259">
        <v>3368</v>
      </c>
      <c r="C18" s="257"/>
      <c r="D18" s="258" t="s">
        <v>4140</v>
      </c>
    </row>
    <row r="19" spans="1:4">
      <c r="A19" s="257" t="s">
        <v>4180</v>
      </c>
      <c r="B19" s="259">
        <v>3486</v>
      </c>
      <c r="C19" s="257"/>
      <c r="D19" s="258" t="s">
        <v>4140</v>
      </c>
    </row>
    <row r="20" spans="1:4">
      <c r="A20" s="258" t="s">
        <v>4175</v>
      </c>
      <c r="B20" s="259">
        <v>3113</v>
      </c>
      <c r="C20" s="257"/>
      <c r="D20" s="258" t="s">
        <v>4140</v>
      </c>
    </row>
    <row r="21" spans="1:4">
      <c r="A21" s="258" t="s">
        <v>4165</v>
      </c>
      <c r="B21" s="259">
        <v>3378</v>
      </c>
      <c r="C21" s="257"/>
      <c r="D21" s="258" t="s">
        <v>4140</v>
      </c>
    </row>
    <row r="22" spans="1:4">
      <c r="A22" s="258" t="s">
        <v>4153</v>
      </c>
      <c r="B22" s="259">
        <v>3425</v>
      </c>
      <c r="C22" s="257"/>
      <c r="D22" s="258" t="s">
        <v>4140</v>
      </c>
    </row>
    <row r="24" spans="1:4">
      <c r="A24" s="258" t="s">
        <v>4142</v>
      </c>
      <c r="B24" s="253">
        <f>SUM(B2:B14)</f>
        <v>48078</v>
      </c>
      <c r="D24" s="266">
        <f>B24/B1</f>
        <v>0.64197300076110619</v>
      </c>
    </row>
    <row r="25" spans="1:4">
      <c r="A25" s="258" t="s">
        <v>4140</v>
      </c>
      <c r="B25" s="253">
        <f>SUM(B15:B22)</f>
        <v>26813</v>
      </c>
      <c r="D25" s="266">
        <f>B25/B1</f>
        <v>0.35802699923889386</v>
      </c>
    </row>
    <row r="28" spans="1:4">
      <c r="A28" s="269" t="s">
        <v>4058</v>
      </c>
      <c r="B28" s="268">
        <f>SUM(B29:B41)</f>
        <v>72967</v>
      </c>
    </row>
    <row r="29" spans="1:4">
      <c r="A29" s="255" t="s">
        <v>4116</v>
      </c>
      <c r="B29" s="250">
        <v>6492</v>
      </c>
      <c r="C29" s="254"/>
      <c r="D29" s="255" t="s">
        <v>4058</v>
      </c>
    </row>
    <row r="30" spans="1:4">
      <c r="A30" s="255" t="s">
        <v>4113</v>
      </c>
      <c r="B30" s="250">
        <v>5947</v>
      </c>
      <c r="C30" s="254"/>
      <c r="D30" s="255" t="s">
        <v>4058</v>
      </c>
    </row>
    <row r="31" spans="1:4">
      <c r="A31" s="255" t="s">
        <v>4101</v>
      </c>
      <c r="B31" s="250">
        <v>3010</v>
      </c>
      <c r="C31" s="254"/>
      <c r="D31" s="255" t="s">
        <v>4058</v>
      </c>
    </row>
    <row r="32" spans="1:4">
      <c r="A32" s="255" t="s">
        <v>4089</v>
      </c>
      <c r="B32" s="250">
        <v>6231</v>
      </c>
      <c r="C32" s="254"/>
      <c r="D32" s="255" t="s">
        <v>4058</v>
      </c>
    </row>
    <row r="33" spans="1:4">
      <c r="A33" s="255" t="s">
        <v>4088</v>
      </c>
      <c r="B33" s="250">
        <v>921</v>
      </c>
      <c r="C33" s="254"/>
      <c r="D33" s="255" t="s">
        <v>4058</v>
      </c>
    </row>
    <row r="34" spans="1:4">
      <c r="A34" s="255" t="s">
        <v>4071</v>
      </c>
      <c r="B34" s="250">
        <v>9384</v>
      </c>
      <c r="C34" s="254"/>
      <c r="D34" s="255" t="s">
        <v>4058</v>
      </c>
    </row>
    <row r="35" spans="1:4">
      <c r="A35" s="255" t="s">
        <v>4069</v>
      </c>
      <c r="B35" s="250">
        <v>8444</v>
      </c>
      <c r="C35" s="254"/>
      <c r="D35" s="255" t="s">
        <v>4058</v>
      </c>
    </row>
    <row r="36" spans="1:4">
      <c r="A36" s="255" t="s">
        <v>4065</v>
      </c>
      <c r="B36" s="250">
        <v>6079</v>
      </c>
      <c r="C36" s="254"/>
      <c r="D36" s="255" t="s">
        <v>4058</v>
      </c>
    </row>
    <row r="37" spans="1:4">
      <c r="A37" s="255" t="s">
        <v>4063</v>
      </c>
      <c r="B37" s="250">
        <v>6375</v>
      </c>
      <c r="C37" s="254"/>
      <c r="D37" s="255" t="s">
        <v>4058</v>
      </c>
    </row>
    <row r="38" spans="1:4">
      <c r="A38" s="255" t="s">
        <v>4059</v>
      </c>
      <c r="B38" s="250">
        <v>6032</v>
      </c>
      <c r="C38" s="254"/>
      <c r="D38" s="255" t="s">
        <v>4058</v>
      </c>
    </row>
    <row r="39" spans="1:4">
      <c r="A39" s="255" t="s">
        <v>4062</v>
      </c>
      <c r="B39" s="248">
        <v>350</v>
      </c>
      <c r="C39" s="254"/>
      <c r="D39" s="255" t="s">
        <v>4057</v>
      </c>
    </row>
    <row r="40" spans="1:4">
      <c r="A40" s="255" t="s">
        <v>4062</v>
      </c>
      <c r="B40" s="248">
        <v>6472</v>
      </c>
      <c r="C40" s="254"/>
      <c r="D40" s="255" t="s">
        <v>4054</v>
      </c>
    </row>
    <row r="41" spans="1:4">
      <c r="A41" s="255" t="s">
        <v>4088</v>
      </c>
      <c r="B41" s="248">
        <v>7230</v>
      </c>
      <c r="C41" s="254"/>
      <c r="D41" s="255" t="s">
        <v>4060</v>
      </c>
    </row>
    <row r="43" spans="1:4">
      <c r="A43" s="255" t="s">
        <v>4058</v>
      </c>
      <c r="B43" s="253">
        <f>SUM(B29:B38)</f>
        <v>58915</v>
      </c>
      <c r="D43" s="266">
        <f>B43/B28</f>
        <v>0.80741979250894236</v>
      </c>
    </row>
    <row r="44" spans="1:4">
      <c r="A44" s="255" t="s">
        <v>4057</v>
      </c>
      <c r="B44" s="253">
        <f>B39</f>
        <v>350</v>
      </c>
      <c r="D44" s="266">
        <f>B44/B28</f>
        <v>4.7966889141666785E-3</v>
      </c>
    </row>
    <row r="45" spans="1:4">
      <c r="A45" s="255" t="s">
        <v>4054</v>
      </c>
      <c r="B45" s="253">
        <f>B40</f>
        <v>6472</v>
      </c>
      <c r="D45" s="266">
        <f>B45/B28</f>
        <v>8.8697630435676397E-2</v>
      </c>
    </row>
    <row r="46" spans="1:4">
      <c r="A46" s="255" t="s">
        <v>4060</v>
      </c>
      <c r="B46" s="253">
        <f>B41</f>
        <v>7230</v>
      </c>
      <c r="D46" s="266">
        <f>B46/B28</f>
        <v>9.9085888141214523E-2</v>
      </c>
    </row>
    <row r="49" spans="1:4">
      <c r="A49" s="275" t="s">
        <v>4293</v>
      </c>
      <c r="B49" s="268">
        <f>SUM(B50:B60)</f>
        <v>75601</v>
      </c>
    </row>
    <row r="50" spans="1:4">
      <c r="A50" s="262" t="s">
        <v>4314</v>
      </c>
      <c r="B50" s="250">
        <v>6953</v>
      </c>
      <c r="C50" s="260"/>
      <c r="D50" s="262" t="s">
        <v>4293</v>
      </c>
    </row>
    <row r="51" spans="1:4">
      <c r="A51" s="262" t="s">
        <v>4310</v>
      </c>
      <c r="B51" s="250">
        <v>6659</v>
      </c>
      <c r="C51" s="260"/>
      <c r="D51" s="262" t="s">
        <v>4293</v>
      </c>
    </row>
    <row r="52" spans="1:4">
      <c r="A52" s="262" t="s">
        <v>4307</v>
      </c>
      <c r="B52" s="250">
        <v>6586</v>
      </c>
      <c r="C52" s="260"/>
      <c r="D52" s="262" t="s">
        <v>4293</v>
      </c>
    </row>
    <row r="53" spans="1:4">
      <c r="A53" s="262" t="s">
        <v>4300</v>
      </c>
      <c r="B53" s="250">
        <v>6818</v>
      </c>
      <c r="C53" s="260"/>
      <c r="D53" s="262" t="s">
        <v>4293</v>
      </c>
    </row>
    <row r="54" spans="1:4">
      <c r="A54" s="262" t="s">
        <v>4297</v>
      </c>
      <c r="B54" s="250">
        <v>6307</v>
      </c>
      <c r="C54" s="260"/>
      <c r="D54" s="262" t="s">
        <v>4293</v>
      </c>
    </row>
    <row r="55" spans="1:4">
      <c r="A55" s="262" t="s">
        <v>4296</v>
      </c>
      <c r="B55" s="250">
        <v>6483</v>
      </c>
      <c r="C55" s="260"/>
      <c r="D55" s="262" t="s">
        <v>4293</v>
      </c>
    </row>
    <row r="56" spans="1:4">
      <c r="A56" s="262" t="s">
        <v>4291</v>
      </c>
      <c r="B56" s="250">
        <v>8020</v>
      </c>
      <c r="C56" s="260"/>
      <c r="D56" s="262" t="s">
        <v>4268</v>
      </c>
    </row>
    <row r="57" spans="1:4">
      <c r="A57" s="262" t="s">
        <v>4285</v>
      </c>
      <c r="B57" s="250">
        <v>6495</v>
      </c>
      <c r="C57" s="260"/>
      <c r="D57" s="262" t="s">
        <v>4268</v>
      </c>
    </row>
    <row r="58" spans="1:4">
      <c r="A58" s="262" t="s">
        <v>4287</v>
      </c>
      <c r="B58" s="248">
        <v>7356</v>
      </c>
      <c r="C58" s="260"/>
      <c r="D58" s="262" t="s">
        <v>4266</v>
      </c>
    </row>
    <row r="59" spans="1:4">
      <c r="A59" s="262" t="s">
        <v>4282</v>
      </c>
      <c r="B59" s="248">
        <v>7030</v>
      </c>
      <c r="C59" s="260"/>
      <c r="D59" s="262" t="s">
        <v>4266</v>
      </c>
    </row>
    <row r="60" spans="1:4">
      <c r="A60" s="262" t="s">
        <v>4281</v>
      </c>
      <c r="B60" s="248">
        <v>6894</v>
      </c>
      <c r="C60" s="260"/>
      <c r="D60" s="262" t="s">
        <v>4266</v>
      </c>
    </row>
    <row r="62" spans="1:4">
      <c r="A62" s="262" t="s">
        <v>4293</v>
      </c>
      <c r="B62" s="253">
        <f>SUM(B50:B55)</f>
        <v>39806</v>
      </c>
      <c r="D62" s="266">
        <f>B62/B49</f>
        <v>0.52652742688588772</v>
      </c>
    </row>
    <row r="63" spans="1:4">
      <c r="A63" s="262" t="s">
        <v>4268</v>
      </c>
      <c r="B63" s="253">
        <f>SUM(B56:B57)</f>
        <v>14515</v>
      </c>
      <c r="D63" s="266">
        <f>B63/B49</f>
        <v>0.191994814883401</v>
      </c>
    </row>
    <row r="64" spans="1:4">
      <c r="A64" s="262" t="s">
        <v>4266</v>
      </c>
      <c r="B64" s="253">
        <f>SUM(B58:B60)</f>
        <v>21280</v>
      </c>
      <c r="D64" s="266">
        <f>B64/B49</f>
        <v>0.28147775823071125</v>
      </c>
    </row>
    <row r="67" spans="1:4">
      <c r="A67" s="274" t="s">
        <v>4141</v>
      </c>
      <c r="B67" s="268">
        <f>SUM(B68:B89)</f>
        <v>76694</v>
      </c>
    </row>
    <row r="68" spans="1:4">
      <c r="A68" s="258" t="s">
        <v>4191</v>
      </c>
      <c r="B68" s="259">
        <v>3050</v>
      </c>
      <c r="C68" s="257"/>
      <c r="D68" s="258" t="s">
        <v>4141</v>
      </c>
    </row>
    <row r="69" spans="1:4">
      <c r="A69" s="258" t="s">
        <v>4190</v>
      </c>
      <c r="B69" s="259">
        <v>2751</v>
      </c>
      <c r="C69" s="257"/>
      <c r="D69" s="258" t="s">
        <v>4141</v>
      </c>
    </row>
    <row r="70" spans="1:4">
      <c r="A70" s="258" t="s">
        <v>4189</v>
      </c>
      <c r="B70" s="259">
        <v>3840</v>
      </c>
      <c r="C70" s="257"/>
      <c r="D70" s="258" t="s">
        <v>4141</v>
      </c>
    </row>
    <row r="71" spans="1:4">
      <c r="A71" s="258" t="s">
        <v>4188</v>
      </c>
      <c r="B71" s="259">
        <v>4015</v>
      </c>
      <c r="C71" s="257"/>
      <c r="D71" s="258" t="s">
        <v>4141</v>
      </c>
    </row>
    <row r="72" spans="1:4">
      <c r="A72" s="257" t="s">
        <v>4187</v>
      </c>
      <c r="B72" s="259">
        <v>3738</v>
      </c>
      <c r="C72" s="257"/>
      <c r="D72" s="258" t="s">
        <v>4141</v>
      </c>
    </row>
    <row r="73" spans="1:4">
      <c r="A73" s="258" t="s">
        <v>4186</v>
      </c>
      <c r="B73" s="259">
        <v>3445</v>
      </c>
      <c r="C73" s="257"/>
      <c r="D73" s="258" t="s">
        <v>4141</v>
      </c>
    </row>
    <row r="74" spans="1:4">
      <c r="A74" s="258" t="s">
        <v>4185</v>
      </c>
      <c r="B74" s="259">
        <v>3737</v>
      </c>
      <c r="C74" s="257"/>
      <c r="D74" s="258" t="s">
        <v>4141</v>
      </c>
    </row>
    <row r="75" spans="1:4">
      <c r="A75" s="258" t="s">
        <v>4184</v>
      </c>
      <c r="B75" s="259">
        <v>2883</v>
      </c>
      <c r="C75" s="257"/>
      <c r="D75" s="258" t="s">
        <v>4141</v>
      </c>
    </row>
    <row r="76" spans="1:4">
      <c r="A76" s="258" t="s">
        <v>4181</v>
      </c>
      <c r="B76" s="259">
        <v>3883</v>
      </c>
      <c r="C76" s="257"/>
      <c r="D76" s="258" t="s">
        <v>4141</v>
      </c>
    </row>
    <row r="77" spans="1:4">
      <c r="A77" s="258" t="s">
        <v>3538</v>
      </c>
      <c r="B77" s="259">
        <v>3966</v>
      </c>
      <c r="C77" s="257"/>
      <c r="D77" s="258" t="s">
        <v>4141</v>
      </c>
    </row>
    <row r="78" spans="1:4">
      <c r="A78" s="258" t="s">
        <v>4173</v>
      </c>
      <c r="B78" s="259">
        <v>3102</v>
      </c>
      <c r="C78" s="257"/>
      <c r="D78" s="258" t="s">
        <v>4141</v>
      </c>
    </row>
    <row r="79" spans="1:4">
      <c r="A79" s="258" t="s">
        <v>4172</v>
      </c>
      <c r="B79" s="259">
        <v>4009</v>
      </c>
      <c r="C79" s="257"/>
      <c r="D79" s="258" t="s">
        <v>4141</v>
      </c>
    </row>
    <row r="80" spans="1:4">
      <c r="A80" s="258" t="s">
        <v>4164</v>
      </c>
      <c r="B80" s="259">
        <v>3179</v>
      </c>
      <c r="C80" s="257"/>
      <c r="D80" s="258" t="s">
        <v>4141</v>
      </c>
    </row>
    <row r="81" spans="1:4">
      <c r="A81" s="258" t="s">
        <v>4161</v>
      </c>
      <c r="B81" s="259">
        <v>3283</v>
      </c>
      <c r="C81" s="257"/>
      <c r="D81" s="258" t="s">
        <v>4141</v>
      </c>
    </row>
    <row r="82" spans="1:4">
      <c r="A82" s="258" t="s">
        <v>4152</v>
      </c>
      <c r="B82" s="259">
        <v>4146</v>
      </c>
      <c r="C82" s="257"/>
      <c r="D82" s="258" t="s">
        <v>4141</v>
      </c>
    </row>
    <row r="83" spans="1:4">
      <c r="A83" s="258" t="s">
        <v>4149</v>
      </c>
      <c r="B83" s="259">
        <v>3579</v>
      </c>
      <c r="C83" s="257"/>
      <c r="D83" s="258" t="s">
        <v>4141</v>
      </c>
    </row>
    <row r="84" spans="1:4">
      <c r="A84" s="258" t="s">
        <v>4144</v>
      </c>
      <c r="B84" s="259">
        <v>3213</v>
      </c>
      <c r="C84" s="257"/>
      <c r="D84" s="258" t="s">
        <v>4141</v>
      </c>
    </row>
    <row r="85" spans="1:4">
      <c r="A85" s="258" t="s">
        <v>4201</v>
      </c>
      <c r="B85" s="259">
        <v>3483</v>
      </c>
      <c r="C85" s="257"/>
      <c r="D85" s="258" t="s">
        <v>4140</v>
      </c>
    </row>
    <row r="86" spans="1:4">
      <c r="A86" s="258" t="s">
        <v>4200</v>
      </c>
      <c r="B86" s="259">
        <v>3130</v>
      </c>
      <c r="C86" s="257"/>
      <c r="D86" s="258" t="s">
        <v>4140</v>
      </c>
    </row>
    <row r="87" spans="1:4">
      <c r="A87" s="258" t="s">
        <v>4199</v>
      </c>
      <c r="B87" s="259">
        <v>3577</v>
      </c>
      <c r="C87" s="257"/>
      <c r="D87" s="258" t="s">
        <v>4140</v>
      </c>
    </row>
    <row r="88" spans="1:4">
      <c r="A88" s="258" t="s">
        <v>4150</v>
      </c>
      <c r="B88" s="259">
        <v>3180</v>
      </c>
      <c r="C88" s="257"/>
      <c r="D88" s="258" t="s">
        <v>4140</v>
      </c>
    </row>
    <row r="89" spans="1:4">
      <c r="A89" s="258" t="s">
        <v>4147</v>
      </c>
      <c r="B89" s="259">
        <v>3505</v>
      </c>
      <c r="C89" s="257"/>
      <c r="D89" s="258" t="s">
        <v>4140</v>
      </c>
    </row>
    <row r="91" spans="1:4">
      <c r="A91" s="258" t="s">
        <v>4141</v>
      </c>
      <c r="B91" s="253">
        <f>SUM(B68:B84)</f>
        <v>59819</v>
      </c>
      <c r="D91" s="266">
        <f>B91/B67</f>
        <v>0.77996974991524759</v>
      </c>
    </row>
    <row r="92" spans="1:4">
      <c r="A92" s="258" t="s">
        <v>4140</v>
      </c>
      <c r="B92" s="253">
        <f>SUM(B85:B89)</f>
        <v>16875</v>
      </c>
      <c r="D92" s="266">
        <f>B92/B67</f>
        <v>0.22003025008475238</v>
      </c>
    </row>
    <row r="93" spans="1:4">
      <c r="A93" s="258"/>
    </row>
    <row r="94" spans="1:4">
      <c r="A94" s="258"/>
    </row>
    <row r="95" spans="1:4">
      <c r="A95" s="269" t="s">
        <v>4057</v>
      </c>
      <c r="B95" s="268">
        <f>SUM(B96:B108)</f>
        <v>73244</v>
      </c>
    </row>
    <row r="96" spans="1:4">
      <c r="A96" s="255" t="s">
        <v>2175</v>
      </c>
      <c r="B96" s="250">
        <v>10115</v>
      </c>
      <c r="C96" s="254"/>
      <c r="D96" s="255" t="s">
        <v>4057</v>
      </c>
    </row>
    <row r="97" spans="1:4">
      <c r="A97" s="255" t="s">
        <v>4110</v>
      </c>
      <c r="B97" s="250">
        <v>7146</v>
      </c>
      <c r="C97" s="254"/>
      <c r="D97" s="255" t="s">
        <v>4057</v>
      </c>
    </row>
    <row r="98" spans="1:4">
      <c r="A98" s="255" t="s">
        <v>4096</v>
      </c>
      <c r="B98" s="250">
        <v>8294</v>
      </c>
      <c r="C98" s="254"/>
      <c r="D98" s="255" t="s">
        <v>4057</v>
      </c>
    </row>
    <row r="99" spans="1:4">
      <c r="A99" s="255" t="s">
        <v>4093</v>
      </c>
      <c r="B99" s="248">
        <v>1619</v>
      </c>
      <c r="C99" s="254"/>
      <c r="D99" s="255" t="s">
        <v>4057</v>
      </c>
    </row>
    <row r="100" spans="1:4">
      <c r="A100" s="255" t="s">
        <v>4091</v>
      </c>
      <c r="B100" s="248">
        <v>4081</v>
      </c>
      <c r="C100" s="254"/>
      <c r="D100" s="255" t="s">
        <v>4057</v>
      </c>
    </row>
    <row r="101" spans="1:4">
      <c r="A101" s="255" t="s">
        <v>4090</v>
      </c>
      <c r="B101" s="248">
        <v>2054</v>
      </c>
      <c r="C101" s="254"/>
      <c r="D101" s="255" t="s">
        <v>4057</v>
      </c>
    </row>
    <row r="102" spans="1:4">
      <c r="A102" s="255" t="s">
        <v>4087</v>
      </c>
      <c r="B102" s="248">
        <v>10175</v>
      </c>
      <c r="C102" s="254"/>
      <c r="D102" s="255" t="s">
        <v>4057</v>
      </c>
    </row>
    <row r="103" spans="1:4">
      <c r="A103" s="255" t="s">
        <v>4081</v>
      </c>
      <c r="B103" s="248">
        <v>6502</v>
      </c>
      <c r="C103" s="254"/>
      <c r="D103" s="255" t="s">
        <v>4057</v>
      </c>
    </row>
    <row r="104" spans="1:4">
      <c r="A104" s="255" t="s">
        <v>4072</v>
      </c>
      <c r="B104" s="248">
        <v>6531</v>
      </c>
      <c r="C104" s="254"/>
      <c r="D104" s="255" t="s">
        <v>4057</v>
      </c>
    </row>
    <row r="105" spans="1:4">
      <c r="A105" s="262" t="s">
        <v>4225</v>
      </c>
      <c r="B105" s="250">
        <v>8632</v>
      </c>
      <c r="C105" s="260"/>
      <c r="D105" s="262" t="s">
        <v>4209</v>
      </c>
    </row>
    <row r="106" spans="1:4">
      <c r="A106" s="255" t="s">
        <v>4096</v>
      </c>
      <c r="B106" s="248">
        <v>724</v>
      </c>
      <c r="C106" s="254"/>
      <c r="D106" s="255" t="s">
        <v>4054</v>
      </c>
    </row>
    <row r="107" spans="1:4">
      <c r="A107" s="255" t="s">
        <v>4090</v>
      </c>
      <c r="B107" s="248">
        <v>4138</v>
      </c>
      <c r="C107" s="254"/>
      <c r="D107" s="255" t="s">
        <v>4054</v>
      </c>
    </row>
    <row r="108" spans="1:4">
      <c r="A108" s="255" t="s">
        <v>4067</v>
      </c>
      <c r="B108" s="248">
        <v>3233</v>
      </c>
      <c r="C108" s="254"/>
      <c r="D108" s="255" t="s">
        <v>4054</v>
      </c>
    </row>
    <row r="110" spans="1:4">
      <c r="A110" s="255" t="s">
        <v>4057</v>
      </c>
      <c r="B110" s="253">
        <f>SUM(B96:B104)</f>
        <v>56517</v>
      </c>
      <c r="D110" s="266">
        <f>B110/B95</f>
        <v>0.77162634482005354</v>
      </c>
    </row>
    <row r="111" spans="1:4">
      <c r="A111" s="262" t="s">
        <v>4209</v>
      </c>
      <c r="B111" s="253">
        <f>B105</f>
        <v>8632</v>
      </c>
      <c r="D111" s="266">
        <f>B111/B95</f>
        <v>0.11785265687291792</v>
      </c>
    </row>
    <row r="112" spans="1:4">
      <c r="A112" s="255" t="s">
        <v>4054</v>
      </c>
      <c r="B112" s="253">
        <f>SUM(B106:B108)</f>
        <v>8095</v>
      </c>
      <c r="D112" s="266">
        <f>B112/B95</f>
        <v>0.11052099830702856</v>
      </c>
    </row>
    <row r="113" spans="1:4">
      <c r="A113" s="258"/>
    </row>
    <row r="115" spans="1:4">
      <c r="A115" s="269" t="s">
        <v>4121</v>
      </c>
      <c r="B115" s="270">
        <f>SUM(B116:B137)</f>
        <v>74929</v>
      </c>
      <c r="C115" s="254"/>
      <c r="D115" s="254"/>
    </row>
    <row r="116" spans="1:4">
      <c r="A116" s="255" t="s">
        <v>4139</v>
      </c>
      <c r="B116" s="250">
        <v>4550</v>
      </c>
      <c r="C116" s="254"/>
      <c r="D116" s="255" t="s">
        <v>4121</v>
      </c>
    </row>
    <row r="117" spans="1:4">
      <c r="A117" s="255" t="s">
        <v>4138</v>
      </c>
      <c r="B117" s="250">
        <v>4536</v>
      </c>
      <c r="C117" s="254"/>
      <c r="D117" s="255" t="s">
        <v>4121</v>
      </c>
    </row>
    <row r="118" spans="1:4">
      <c r="A118" s="255" t="s">
        <v>4137</v>
      </c>
      <c r="B118" s="250">
        <v>4534</v>
      </c>
      <c r="C118" s="254"/>
      <c r="D118" s="255" t="s">
        <v>4121</v>
      </c>
    </row>
    <row r="119" spans="1:4">
      <c r="A119" s="255" t="s">
        <v>221</v>
      </c>
      <c r="B119" s="250">
        <v>3288</v>
      </c>
      <c r="C119" s="254"/>
      <c r="D119" s="255" t="s">
        <v>4121</v>
      </c>
    </row>
    <row r="120" spans="1:4">
      <c r="A120" s="255" t="s">
        <v>4136</v>
      </c>
      <c r="B120" s="250">
        <v>4571</v>
      </c>
      <c r="C120" s="254"/>
      <c r="D120" s="255" t="s">
        <v>4121</v>
      </c>
    </row>
    <row r="121" spans="1:4">
      <c r="A121" s="255" t="s">
        <v>4135</v>
      </c>
      <c r="B121" s="250">
        <v>4809</v>
      </c>
      <c r="C121" s="254"/>
      <c r="D121" s="255" t="s">
        <v>4121</v>
      </c>
    </row>
    <row r="122" spans="1:4">
      <c r="A122" s="255" t="s">
        <v>4134</v>
      </c>
      <c r="B122" s="250">
        <v>4733</v>
      </c>
      <c r="C122" s="254"/>
      <c r="D122" s="255" t="s">
        <v>4121</v>
      </c>
    </row>
    <row r="123" spans="1:4">
      <c r="A123" s="255" t="s">
        <v>4132</v>
      </c>
      <c r="B123" s="250">
        <v>3168</v>
      </c>
      <c r="C123" s="254"/>
      <c r="D123" s="255" t="s">
        <v>4121</v>
      </c>
    </row>
    <row r="124" spans="1:4">
      <c r="A124" s="255" t="s">
        <v>4130</v>
      </c>
      <c r="B124" s="250">
        <v>3102</v>
      </c>
      <c r="C124" s="254"/>
      <c r="D124" s="255" t="s">
        <v>4121</v>
      </c>
    </row>
    <row r="125" spans="1:4">
      <c r="A125" s="255" t="s">
        <v>4129</v>
      </c>
      <c r="B125" s="250">
        <v>4231</v>
      </c>
      <c r="C125" s="254"/>
      <c r="D125" s="255" t="s">
        <v>4121</v>
      </c>
    </row>
    <row r="126" spans="1:4">
      <c r="A126" s="255" t="s">
        <v>3302</v>
      </c>
      <c r="B126" s="250">
        <v>2453</v>
      </c>
      <c r="C126" s="254"/>
      <c r="D126" s="255" t="s">
        <v>4121</v>
      </c>
    </row>
    <row r="127" spans="1:4">
      <c r="A127" s="255" t="s">
        <v>4128</v>
      </c>
      <c r="B127" s="250">
        <v>4312</v>
      </c>
      <c r="C127" s="254"/>
      <c r="D127" s="255" t="s">
        <v>4121</v>
      </c>
    </row>
    <row r="128" spans="1:4">
      <c r="A128" s="255" t="s">
        <v>4127</v>
      </c>
      <c r="B128" s="250">
        <v>3282</v>
      </c>
      <c r="C128" s="254"/>
      <c r="D128" s="255" t="s">
        <v>4121</v>
      </c>
    </row>
    <row r="129" spans="1:4">
      <c r="A129" s="255" t="s">
        <v>4126</v>
      </c>
      <c r="B129" s="250">
        <v>4233</v>
      </c>
      <c r="C129" s="254"/>
      <c r="D129" s="255" t="s">
        <v>4121</v>
      </c>
    </row>
    <row r="130" spans="1:4">
      <c r="A130" s="255" t="s">
        <v>4125</v>
      </c>
      <c r="B130" s="250">
        <v>2548</v>
      </c>
      <c r="C130" s="254"/>
      <c r="D130" s="255" t="s">
        <v>4121</v>
      </c>
    </row>
    <row r="131" spans="1:4">
      <c r="A131" s="255" t="s">
        <v>4123</v>
      </c>
      <c r="B131" s="248">
        <v>2474</v>
      </c>
      <c r="C131" s="254"/>
      <c r="D131" s="255" t="s">
        <v>4121</v>
      </c>
    </row>
    <row r="132" spans="1:4">
      <c r="A132" s="255" t="s">
        <v>4122</v>
      </c>
      <c r="B132" s="248">
        <v>3171</v>
      </c>
      <c r="C132" s="254"/>
      <c r="D132" s="255" t="s">
        <v>4121</v>
      </c>
    </row>
    <row r="133" spans="1:4">
      <c r="A133" s="255" t="s">
        <v>4138</v>
      </c>
      <c r="B133" s="248">
        <v>17</v>
      </c>
      <c r="C133" s="254"/>
      <c r="D133" s="255" t="s">
        <v>4060</v>
      </c>
    </row>
    <row r="134" spans="1:4">
      <c r="A134" s="255" t="s">
        <v>4133</v>
      </c>
      <c r="B134" s="248">
        <v>3276</v>
      </c>
      <c r="C134" s="254"/>
      <c r="D134" s="255" t="s">
        <v>4060</v>
      </c>
    </row>
    <row r="135" spans="1:4">
      <c r="A135" s="255" t="s">
        <v>4131</v>
      </c>
      <c r="B135" s="248">
        <v>2867</v>
      </c>
      <c r="C135" s="254"/>
      <c r="D135" s="255" t="s">
        <v>4060</v>
      </c>
    </row>
    <row r="136" spans="1:4">
      <c r="A136" s="255" t="s">
        <v>4128</v>
      </c>
      <c r="B136" s="248">
        <v>176</v>
      </c>
      <c r="C136" s="254"/>
      <c r="D136" s="255" t="s">
        <v>4060</v>
      </c>
    </row>
    <row r="137" spans="1:4">
      <c r="A137" s="255" t="s">
        <v>4124</v>
      </c>
      <c r="B137" s="248">
        <v>4598</v>
      </c>
      <c r="C137" s="254"/>
      <c r="D137" s="255" t="s">
        <v>4060</v>
      </c>
    </row>
    <row r="138" spans="1:4">
      <c r="A138" s="254"/>
      <c r="B138" s="254"/>
      <c r="C138" s="254"/>
      <c r="D138" s="254"/>
    </row>
    <row r="139" spans="1:4">
      <c r="A139" s="255" t="s">
        <v>4121</v>
      </c>
      <c r="B139" s="256">
        <f>SUM(B116:B132)</f>
        <v>63995</v>
      </c>
      <c r="C139" s="254"/>
      <c r="D139" s="271">
        <f>B139/B115</f>
        <v>0.85407519118098463</v>
      </c>
    </row>
    <row r="140" spans="1:4">
      <c r="A140" s="255" t="s">
        <v>4060</v>
      </c>
      <c r="B140" s="56">
        <f>SUM(B133:B137)</f>
        <v>10934</v>
      </c>
      <c r="C140" s="52"/>
      <c r="D140" s="271">
        <f>B140/B115</f>
        <v>0.14592480881901534</v>
      </c>
    </row>
    <row r="143" spans="1:4">
      <c r="A143" s="269" t="s">
        <v>4320</v>
      </c>
      <c r="B143" s="268">
        <f>SUM(B144:B155)</f>
        <v>74094</v>
      </c>
    </row>
    <row r="144" spans="1:4">
      <c r="A144" s="255" t="s">
        <v>4097</v>
      </c>
      <c r="B144" s="248">
        <v>5868</v>
      </c>
      <c r="C144" s="254"/>
      <c r="D144" s="255" t="s">
        <v>4056</v>
      </c>
    </row>
    <row r="145" spans="1:4">
      <c r="A145" s="255" t="s">
        <v>4094</v>
      </c>
      <c r="B145" s="248">
        <v>5280</v>
      </c>
      <c r="C145" s="254"/>
      <c r="D145" s="255" t="s">
        <v>4056</v>
      </c>
    </row>
    <row r="146" spans="1:4">
      <c r="A146" s="255" t="s">
        <v>4092</v>
      </c>
      <c r="B146" s="248">
        <v>5559</v>
      </c>
      <c r="C146" s="254"/>
      <c r="D146" s="255" t="s">
        <v>4056</v>
      </c>
    </row>
    <row r="147" spans="1:4">
      <c r="A147" s="255" t="s">
        <v>4086</v>
      </c>
      <c r="B147" s="248">
        <v>5809</v>
      </c>
      <c r="C147" s="254"/>
      <c r="D147" s="255" t="s">
        <v>4056</v>
      </c>
    </row>
    <row r="148" spans="1:4">
      <c r="A148" s="255" t="s">
        <v>4082</v>
      </c>
      <c r="B148" s="248">
        <v>5820</v>
      </c>
      <c r="C148" s="254"/>
      <c r="D148" s="255" t="s">
        <v>4056</v>
      </c>
    </row>
    <row r="149" spans="1:4">
      <c r="A149" s="255" t="s">
        <v>4079</v>
      </c>
      <c r="B149" s="248">
        <v>3539</v>
      </c>
      <c r="C149" s="254"/>
      <c r="D149" s="255" t="s">
        <v>4056</v>
      </c>
    </row>
    <row r="150" spans="1:4">
      <c r="A150" s="255" t="s">
        <v>4077</v>
      </c>
      <c r="B150" s="248">
        <v>5484</v>
      </c>
      <c r="C150" s="254"/>
      <c r="D150" s="255" t="s">
        <v>4056</v>
      </c>
    </row>
    <row r="151" spans="1:4">
      <c r="A151" s="255" t="s">
        <v>4076</v>
      </c>
      <c r="B151" s="248">
        <v>6119</v>
      </c>
      <c r="C151" s="254"/>
      <c r="D151" s="255" t="s">
        <v>4056</v>
      </c>
    </row>
    <row r="152" spans="1:4">
      <c r="A152" s="255" t="s">
        <v>4074</v>
      </c>
      <c r="B152" s="248">
        <v>5270</v>
      </c>
      <c r="C152" s="254"/>
      <c r="D152" s="255" t="s">
        <v>4056</v>
      </c>
    </row>
    <row r="153" spans="1:4">
      <c r="A153" s="262" t="s">
        <v>4228</v>
      </c>
      <c r="B153" s="250">
        <v>8767</v>
      </c>
      <c r="C153" s="260"/>
      <c r="D153" s="262" t="s">
        <v>4209</v>
      </c>
    </row>
    <row r="154" spans="1:4">
      <c r="A154" s="262" t="s">
        <v>4227</v>
      </c>
      <c r="B154" s="250">
        <v>7563</v>
      </c>
      <c r="C154" s="260"/>
      <c r="D154" s="262" t="s">
        <v>4209</v>
      </c>
    </row>
    <row r="155" spans="1:4">
      <c r="A155" s="262" t="s">
        <v>4224</v>
      </c>
      <c r="B155" s="250">
        <v>9016</v>
      </c>
      <c r="C155" s="260"/>
      <c r="D155" s="262" t="s">
        <v>4209</v>
      </c>
    </row>
    <row r="157" spans="1:4">
      <c r="A157" s="255" t="s">
        <v>4056</v>
      </c>
      <c r="B157" s="253">
        <f>SUM(B144:B152)</f>
        <v>48748</v>
      </c>
      <c r="D157" s="266">
        <f>B157/B143</f>
        <v>0.65792101924582291</v>
      </c>
    </row>
    <row r="158" spans="1:4">
      <c r="A158" s="262" t="s">
        <v>4209</v>
      </c>
      <c r="B158" s="253">
        <f>SUM(B153:B155)</f>
        <v>25346</v>
      </c>
      <c r="D158" s="266">
        <f>B158/B143</f>
        <v>0.34207898075417714</v>
      </c>
    </row>
    <row r="161" spans="1:4">
      <c r="A161" s="267" t="s">
        <v>7552</v>
      </c>
      <c r="B161" s="268">
        <f>SUM(B162:B177)</f>
        <v>78060</v>
      </c>
    </row>
    <row r="162" spans="1:4">
      <c r="A162" s="255" t="s">
        <v>4100</v>
      </c>
      <c r="B162" s="250">
        <v>9280</v>
      </c>
      <c r="C162" s="254"/>
      <c r="D162" s="255" t="s">
        <v>4057</v>
      </c>
    </row>
    <row r="163" spans="1:4">
      <c r="A163" s="255" t="s">
        <v>4066</v>
      </c>
      <c r="B163" s="248">
        <v>471</v>
      </c>
      <c r="C163" s="254"/>
      <c r="D163" s="255" t="s">
        <v>4057</v>
      </c>
    </row>
    <row r="164" spans="1:4">
      <c r="A164" s="255" t="s">
        <v>4111</v>
      </c>
      <c r="B164" s="248">
        <v>5378</v>
      </c>
      <c r="C164" s="254"/>
      <c r="D164" s="255" t="s">
        <v>4056</v>
      </c>
    </row>
    <row r="165" spans="1:4">
      <c r="A165" s="255" t="s">
        <v>4070</v>
      </c>
      <c r="B165" s="248">
        <v>6413</v>
      </c>
      <c r="C165" s="254"/>
      <c r="D165" s="255" t="s">
        <v>4056</v>
      </c>
    </row>
    <row r="166" spans="1:4">
      <c r="A166" s="255" t="s">
        <v>4066</v>
      </c>
      <c r="B166" s="248">
        <v>294</v>
      </c>
      <c r="C166" s="254"/>
      <c r="D166" s="255" t="s">
        <v>4056</v>
      </c>
    </row>
    <row r="167" spans="1:4">
      <c r="A167" s="246" t="s">
        <v>4052</v>
      </c>
      <c r="B167" s="250">
        <v>5597</v>
      </c>
      <c r="D167" s="246" t="s">
        <v>4044</v>
      </c>
    </row>
    <row r="168" spans="1:4">
      <c r="A168" s="246" t="s">
        <v>4049</v>
      </c>
      <c r="B168" s="250">
        <v>6731</v>
      </c>
      <c r="D168" s="246" t="s">
        <v>4044</v>
      </c>
    </row>
    <row r="169" spans="1:4">
      <c r="A169" s="255" t="s">
        <v>4119</v>
      </c>
      <c r="B169" s="248">
        <v>6240</v>
      </c>
      <c r="C169" s="254"/>
      <c r="D169" s="255" t="s">
        <v>4060</v>
      </c>
    </row>
    <row r="170" spans="1:4">
      <c r="A170" s="255" t="s">
        <v>4118</v>
      </c>
      <c r="B170" s="248">
        <v>7790</v>
      </c>
      <c r="C170" s="254"/>
      <c r="D170" s="255" t="s">
        <v>4060</v>
      </c>
    </row>
    <row r="171" spans="1:4">
      <c r="A171" s="255" t="s">
        <v>4117</v>
      </c>
      <c r="B171" s="248">
        <v>5403</v>
      </c>
      <c r="C171" s="254"/>
      <c r="D171" s="255" t="s">
        <v>4060</v>
      </c>
    </row>
    <row r="172" spans="1:4">
      <c r="A172" s="255" t="s">
        <v>4112</v>
      </c>
      <c r="B172" s="248">
        <v>2937</v>
      </c>
      <c r="C172" s="254"/>
      <c r="D172" s="255" t="s">
        <v>4060</v>
      </c>
    </row>
    <row r="173" spans="1:4">
      <c r="A173" s="255" t="s">
        <v>4111</v>
      </c>
      <c r="B173" s="248">
        <v>723</v>
      </c>
      <c r="C173" s="254"/>
      <c r="D173" s="254" t="s">
        <v>4060</v>
      </c>
    </row>
    <row r="174" spans="1:4">
      <c r="A174" s="255" t="s">
        <v>4104</v>
      </c>
      <c r="B174" s="248">
        <v>2970</v>
      </c>
      <c r="C174" s="254"/>
      <c r="D174" s="255" t="s">
        <v>4060</v>
      </c>
    </row>
    <row r="175" spans="1:4">
      <c r="A175" s="255" t="s">
        <v>4073</v>
      </c>
      <c r="B175" s="248">
        <v>6274</v>
      </c>
      <c r="C175" s="254"/>
      <c r="D175" s="255" t="s">
        <v>4060</v>
      </c>
    </row>
    <row r="176" spans="1:4">
      <c r="A176" s="255" t="s">
        <v>4066</v>
      </c>
      <c r="B176" s="248">
        <v>8646</v>
      </c>
      <c r="C176" s="254"/>
      <c r="D176" s="255" t="s">
        <v>4060</v>
      </c>
    </row>
    <row r="177" spans="1:4">
      <c r="A177" s="255" t="s">
        <v>4061</v>
      </c>
      <c r="B177" s="248">
        <v>2913</v>
      </c>
      <c r="C177" s="254"/>
      <c r="D177" s="255" t="s">
        <v>4060</v>
      </c>
    </row>
    <row r="179" spans="1:4">
      <c r="A179" s="255" t="s">
        <v>4057</v>
      </c>
      <c r="B179" s="253">
        <f>SUM(B162:B163)</f>
        <v>9751</v>
      </c>
      <c r="D179" s="266">
        <f>B179/B161</f>
        <v>0.12491673071995901</v>
      </c>
    </row>
    <row r="180" spans="1:4">
      <c r="A180" s="255" t="s">
        <v>4056</v>
      </c>
      <c r="B180" s="253">
        <f>SUM(B164:B166)</f>
        <v>12085</v>
      </c>
      <c r="D180" s="266">
        <f>B180/B161</f>
        <v>0.15481680758390981</v>
      </c>
    </row>
    <row r="181" spans="1:4">
      <c r="A181" s="246" t="s">
        <v>4044</v>
      </c>
      <c r="B181" s="253">
        <f>SUM(B167:B168)</f>
        <v>12328</v>
      </c>
      <c r="D181" s="266">
        <f>B181/B161</f>
        <v>0.1579297975915962</v>
      </c>
    </row>
    <row r="182" spans="1:4">
      <c r="A182" s="255" t="s">
        <v>4060</v>
      </c>
      <c r="B182" s="253">
        <f>SUM(B169:B177)</f>
        <v>43896</v>
      </c>
      <c r="D182" s="266">
        <f>B182/B161</f>
        <v>0.56233666410453498</v>
      </c>
    </row>
    <row r="185" spans="1:4">
      <c r="A185" s="275" t="s">
        <v>4292</v>
      </c>
      <c r="B185" s="268">
        <f>SUM(B186:B197)</f>
        <v>77539</v>
      </c>
    </row>
    <row r="186" spans="1:4">
      <c r="A186" s="262" t="s">
        <v>4313</v>
      </c>
      <c r="B186" s="250">
        <v>5316</v>
      </c>
      <c r="C186" s="260"/>
      <c r="D186" s="262" t="s">
        <v>4292</v>
      </c>
    </row>
    <row r="187" spans="1:4">
      <c r="A187" s="262" t="s">
        <v>4311</v>
      </c>
      <c r="B187" s="250">
        <v>6892</v>
      </c>
      <c r="C187" s="260"/>
      <c r="D187" s="262" t="s">
        <v>4292</v>
      </c>
    </row>
    <row r="188" spans="1:4">
      <c r="A188" s="262" t="s">
        <v>4309</v>
      </c>
      <c r="B188" s="250">
        <v>6371</v>
      </c>
      <c r="C188" s="260"/>
      <c r="D188" s="262" t="s">
        <v>4292</v>
      </c>
    </row>
    <row r="189" spans="1:4">
      <c r="A189" s="262" t="s">
        <v>4308</v>
      </c>
      <c r="B189" s="250">
        <v>5823</v>
      </c>
      <c r="C189" s="260"/>
      <c r="D189" s="262" t="s">
        <v>4292</v>
      </c>
    </row>
    <row r="190" spans="1:4">
      <c r="A190" s="262" t="s">
        <v>4306</v>
      </c>
      <c r="B190" s="250">
        <v>5586</v>
      </c>
      <c r="C190" s="260"/>
      <c r="D190" s="262" t="s">
        <v>4292</v>
      </c>
    </row>
    <row r="191" spans="1:4">
      <c r="A191" s="262" t="s">
        <v>4305</v>
      </c>
      <c r="B191" s="248">
        <v>5895</v>
      </c>
      <c r="C191" s="260"/>
      <c r="D191" s="262" t="s">
        <v>4292</v>
      </c>
    </row>
    <row r="192" spans="1:4">
      <c r="A192" s="262" t="s">
        <v>4303</v>
      </c>
      <c r="B192" s="248">
        <v>6860</v>
      </c>
      <c r="C192" s="260"/>
      <c r="D192" s="262" t="s">
        <v>4292</v>
      </c>
    </row>
    <row r="193" spans="1:4">
      <c r="A193" s="262" t="s">
        <v>4302</v>
      </c>
      <c r="B193" s="248">
        <v>6910</v>
      </c>
      <c r="C193" s="260"/>
      <c r="D193" s="262" t="s">
        <v>4292</v>
      </c>
    </row>
    <row r="194" spans="1:4">
      <c r="A194" s="262" t="s">
        <v>4299</v>
      </c>
      <c r="B194" s="248">
        <v>5470</v>
      </c>
      <c r="C194" s="260"/>
      <c r="D194" s="262" t="s">
        <v>4292</v>
      </c>
    </row>
    <row r="195" spans="1:4">
      <c r="A195" s="262" t="s">
        <v>4295</v>
      </c>
      <c r="B195" s="248">
        <v>7065</v>
      </c>
      <c r="C195" s="260"/>
      <c r="D195" s="262" t="s">
        <v>4292</v>
      </c>
    </row>
    <row r="196" spans="1:4">
      <c r="A196" s="262" t="s">
        <v>4301</v>
      </c>
      <c r="B196" s="248">
        <v>6373</v>
      </c>
      <c r="C196" s="260"/>
      <c r="D196" s="262" t="s">
        <v>4235</v>
      </c>
    </row>
    <row r="197" spans="1:4">
      <c r="A197" s="262" t="s">
        <v>4210</v>
      </c>
      <c r="B197" s="248">
        <v>8978</v>
      </c>
      <c r="C197" s="260"/>
      <c r="D197" s="262" t="s">
        <v>4207</v>
      </c>
    </row>
    <row r="199" spans="1:4">
      <c r="A199" s="262" t="s">
        <v>4292</v>
      </c>
      <c r="B199" s="253">
        <f>SUM(B186:B195)</f>
        <v>62188</v>
      </c>
      <c r="D199" s="266">
        <f>B199/B185</f>
        <v>0.80202220817910985</v>
      </c>
    </row>
    <row r="200" spans="1:4">
      <c r="A200" s="262" t="s">
        <v>4235</v>
      </c>
      <c r="B200" s="253">
        <f>B196</f>
        <v>6373</v>
      </c>
      <c r="D200" s="266">
        <f>B200/B185</f>
        <v>8.2190897483846836E-2</v>
      </c>
    </row>
    <row r="201" spans="1:4">
      <c r="A201" s="262" t="s">
        <v>4207</v>
      </c>
      <c r="B201" s="253">
        <f>B197</f>
        <v>8978</v>
      </c>
      <c r="D201" s="266">
        <f>B201/B185</f>
        <v>0.1157868943370433</v>
      </c>
    </row>
    <row r="203" spans="1:4">
      <c r="B203" s="251"/>
      <c r="D203" s="175"/>
    </row>
    <row r="204" spans="1:4">
      <c r="A204" s="264" t="s">
        <v>4316</v>
      </c>
      <c r="B204" s="265">
        <f>SUM(B205:B217)</f>
        <v>77558</v>
      </c>
    </row>
    <row r="205" spans="1:4">
      <c r="A205" s="246" t="s">
        <v>4053</v>
      </c>
      <c r="B205" s="250">
        <v>5903</v>
      </c>
      <c r="D205" s="246" t="s">
        <v>4044</v>
      </c>
    </row>
    <row r="206" spans="1:4">
      <c r="A206" s="246" t="s">
        <v>4051</v>
      </c>
      <c r="B206" s="250">
        <v>7003</v>
      </c>
      <c r="D206" s="246" t="s">
        <v>4044</v>
      </c>
    </row>
    <row r="207" spans="1:4">
      <c r="A207" s="246" t="s">
        <v>4050</v>
      </c>
      <c r="B207" s="250">
        <v>6286</v>
      </c>
      <c r="D207" s="246" t="s">
        <v>4044</v>
      </c>
    </row>
    <row r="208" spans="1:4">
      <c r="A208" s="246" t="s">
        <v>4048</v>
      </c>
      <c r="B208" s="250">
        <v>5358</v>
      </c>
      <c r="D208" s="246" t="s">
        <v>4044</v>
      </c>
    </row>
    <row r="209" spans="1:4">
      <c r="A209" s="246" t="s">
        <v>4047</v>
      </c>
      <c r="B209" s="250">
        <v>6179</v>
      </c>
      <c r="D209" s="246" t="s">
        <v>4044</v>
      </c>
    </row>
    <row r="210" spans="1:4">
      <c r="A210" s="246" t="s">
        <v>4046</v>
      </c>
      <c r="B210" s="250">
        <v>7188</v>
      </c>
      <c r="D210" s="246" t="s">
        <v>4044</v>
      </c>
    </row>
    <row r="211" spans="1:4">
      <c r="A211" s="246" t="s">
        <v>4045</v>
      </c>
      <c r="B211" s="250">
        <v>5815</v>
      </c>
      <c r="D211" s="246" t="s">
        <v>4044</v>
      </c>
    </row>
    <row r="212" spans="1:4">
      <c r="A212" s="246" t="s">
        <v>611</v>
      </c>
      <c r="B212" s="250">
        <v>6693</v>
      </c>
      <c r="D212" s="246" t="s">
        <v>4044</v>
      </c>
    </row>
    <row r="213" spans="1:4">
      <c r="A213" s="246" t="s">
        <v>2099</v>
      </c>
      <c r="B213" s="250">
        <v>5448</v>
      </c>
      <c r="D213" s="246" t="s">
        <v>4044</v>
      </c>
    </row>
    <row r="214" spans="1:4">
      <c r="A214" s="246" t="s">
        <v>4001</v>
      </c>
      <c r="B214" s="250">
        <v>5136</v>
      </c>
      <c r="D214" s="246" t="s">
        <v>3978</v>
      </c>
    </row>
    <row r="215" spans="1:4">
      <c r="A215" s="246" t="s">
        <v>4000</v>
      </c>
      <c r="B215" s="250">
        <v>4935</v>
      </c>
      <c r="D215" s="246" t="s">
        <v>3978</v>
      </c>
    </row>
    <row r="216" spans="1:4">
      <c r="A216" s="246" t="s">
        <v>3999</v>
      </c>
      <c r="B216" s="250">
        <v>6943</v>
      </c>
      <c r="D216" s="246" t="s">
        <v>3978</v>
      </c>
    </row>
    <row r="217" spans="1:4">
      <c r="A217" s="246" t="s">
        <v>3998</v>
      </c>
      <c r="B217" s="250">
        <v>4671</v>
      </c>
      <c r="D217" s="246" t="s">
        <v>3978</v>
      </c>
    </row>
    <row r="219" spans="1:4">
      <c r="A219" s="246" t="s">
        <v>4044</v>
      </c>
      <c r="B219" s="253">
        <f>SUM(B205:B213)</f>
        <v>55873</v>
      </c>
      <c r="D219" s="266">
        <f>B219/B204</f>
        <v>0.72040279532736795</v>
      </c>
    </row>
    <row r="220" spans="1:4">
      <c r="A220" s="246" t="s">
        <v>3978</v>
      </c>
      <c r="B220" s="247">
        <f>SUM(B214:B217)</f>
        <v>21685</v>
      </c>
      <c r="D220" s="266">
        <f>B220/B204</f>
        <v>0.2795972046726321</v>
      </c>
    </row>
    <row r="221" spans="1:4" ht="15" customHeight="1">
      <c r="B221" s="247"/>
    </row>
    <row r="222" spans="1:4" ht="15" customHeight="1">
      <c r="B222" s="247"/>
    </row>
    <row r="223" spans="1:4" ht="15" customHeight="1">
      <c r="A223" s="274" t="s">
        <v>4321</v>
      </c>
      <c r="B223" s="265">
        <f>SUM(B224:B248)</f>
        <v>77566</v>
      </c>
    </row>
    <row r="224" spans="1:4" ht="15" customHeight="1">
      <c r="A224" s="258" t="s">
        <v>4171</v>
      </c>
      <c r="B224" s="259">
        <v>2297</v>
      </c>
      <c r="C224" s="257"/>
      <c r="D224" s="258" t="s">
        <v>4142</v>
      </c>
    </row>
    <row r="225" spans="1:4" ht="15" customHeight="1">
      <c r="A225" s="258" t="s">
        <v>4162</v>
      </c>
      <c r="B225" s="259">
        <v>709</v>
      </c>
      <c r="C225" s="257"/>
      <c r="D225" s="258" t="s">
        <v>4142</v>
      </c>
    </row>
    <row r="226" spans="1:4" ht="15" customHeight="1">
      <c r="A226" s="258" t="s">
        <v>4159</v>
      </c>
      <c r="B226" s="259">
        <v>507</v>
      </c>
      <c r="C226" s="257"/>
      <c r="D226" s="258" t="s">
        <v>4142</v>
      </c>
    </row>
    <row r="227" spans="1:4" ht="15" customHeight="1">
      <c r="A227" s="258" t="s">
        <v>4154</v>
      </c>
      <c r="B227" s="259">
        <v>3957</v>
      </c>
      <c r="C227" s="257"/>
      <c r="D227" s="258" t="s">
        <v>4142</v>
      </c>
    </row>
    <row r="228" spans="1:4" ht="15" customHeight="1">
      <c r="A228" s="258" t="s">
        <v>2327</v>
      </c>
      <c r="B228" s="259">
        <v>3050</v>
      </c>
      <c r="C228" s="257"/>
      <c r="D228" s="258" t="s">
        <v>4145</v>
      </c>
    </row>
    <row r="229" spans="1:4" ht="15" customHeight="1">
      <c r="A229" s="258" t="s">
        <v>4194</v>
      </c>
      <c r="B229" s="259">
        <v>3457</v>
      </c>
      <c r="C229" s="257"/>
      <c r="D229" s="258" t="s">
        <v>4145</v>
      </c>
    </row>
    <row r="230" spans="1:4" ht="15" customHeight="1">
      <c r="A230" s="258" t="s">
        <v>4192</v>
      </c>
      <c r="B230" s="259">
        <v>3353</v>
      </c>
      <c r="C230" s="257"/>
      <c r="D230" s="258" t="s">
        <v>4145</v>
      </c>
    </row>
    <row r="231" spans="1:4" ht="15" customHeight="1">
      <c r="A231" s="258" t="s">
        <v>4182</v>
      </c>
      <c r="B231" s="259">
        <v>3583</v>
      </c>
      <c r="C231" s="257"/>
      <c r="D231" s="258" t="s">
        <v>4145</v>
      </c>
    </row>
    <row r="232" spans="1:4" ht="15" customHeight="1">
      <c r="A232" s="258" t="s">
        <v>4179</v>
      </c>
      <c r="B232" s="259">
        <v>3321</v>
      </c>
      <c r="C232" s="257"/>
      <c r="D232" s="258" t="s">
        <v>4145</v>
      </c>
    </row>
    <row r="233" spans="1:4" ht="15" customHeight="1">
      <c r="A233" s="258" t="s">
        <v>4178</v>
      </c>
      <c r="B233" s="259">
        <v>3235</v>
      </c>
      <c r="C233" s="257"/>
      <c r="D233" s="258" t="s">
        <v>4145</v>
      </c>
    </row>
    <row r="234" spans="1:4" ht="15" customHeight="1">
      <c r="A234" s="258" t="s">
        <v>4177</v>
      </c>
      <c r="B234" s="259">
        <v>3228</v>
      </c>
      <c r="C234" s="257"/>
      <c r="D234" s="258" t="s">
        <v>4145</v>
      </c>
    </row>
    <row r="235" spans="1:4" ht="15" customHeight="1">
      <c r="A235" s="258" t="s">
        <v>4176</v>
      </c>
      <c r="B235" s="259">
        <v>3177</v>
      </c>
      <c r="C235" s="257"/>
      <c r="D235" s="258" t="s">
        <v>4145</v>
      </c>
    </row>
    <row r="236" spans="1:4" ht="15" customHeight="1">
      <c r="A236" s="258" t="s">
        <v>4174</v>
      </c>
      <c r="B236" s="259">
        <v>3244</v>
      </c>
      <c r="C236" s="257"/>
      <c r="D236" s="258" t="s">
        <v>4145</v>
      </c>
    </row>
    <row r="237" spans="1:4" ht="15" customHeight="1">
      <c r="A237" s="258" t="s">
        <v>4159</v>
      </c>
      <c r="B237" s="259">
        <v>3137</v>
      </c>
      <c r="C237" s="257"/>
      <c r="D237" s="258" t="s">
        <v>4145</v>
      </c>
    </row>
    <row r="238" spans="1:4" ht="15" customHeight="1">
      <c r="A238" s="258" t="s">
        <v>4158</v>
      </c>
      <c r="B238" s="259">
        <v>3351</v>
      </c>
      <c r="C238" s="257"/>
      <c r="D238" s="258" t="s">
        <v>4145</v>
      </c>
    </row>
    <row r="239" spans="1:4" ht="15" customHeight="1">
      <c r="A239" s="258" t="s">
        <v>4157</v>
      </c>
      <c r="B239" s="259">
        <v>3275</v>
      </c>
      <c r="C239" s="257"/>
      <c r="D239" s="258" t="s">
        <v>4145</v>
      </c>
    </row>
    <row r="240" spans="1:4" ht="15" customHeight="1">
      <c r="A240" s="258" t="s">
        <v>4156</v>
      </c>
      <c r="B240" s="259">
        <v>4112</v>
      </c>
      <c r="C240" s="257"/>
      <c r="D240" s="258" t="s">
        <v>4145</v>
      </c>
    </row>
    <row r="241" spans="1:4" ht="15" customHeight="1">
      <c r="A241" s="258" t="s">
        <v>4155</v>
      </c>
      <c r="B241" s="259">
        <v>3739</v>
      </c>
      <c r="C241" s="257"/>
      <c r="D241" s="258" t="s">
        <v>4145</v>
      </c>
    </row>
    <row r="242" spans="1:4" ht="15" customHeight="1">
      <c r="A242" s="258" t="s">
        <v>4148</v>
      </c>
      <c r="B242" s="259">
        <v>3831</v>
      </c>
      <c r="C242" s="257"/>
      <c r="D242" s="258" t="s">
        <v>4145</v>
      </c>
    </row>
    <row r="243" spans="1:4" ht="15" customHeight="1">
      <c r="A243" s="258" t="s">
        <v>4146</v>
      </c>
      <c r="B243" s="259">
        <v>3808</v>
      </c>
      <c r="C243" s="257"/>
      <c r="D243" s="258" t="s">
        <v>4145</v>
      </c>
    </row>
    <row r="244" spans="1:4" ht="15" customHeight="1">
      <c r="A244" s="258" t="s">
        <v>4171</v>
      </c>
      <c r="B244" s="259">
        <v>904</v>
      </c>
      <c r="C244" s="257"/>
      <c r="D244" s="258" t="s">
        <v>4140</v>
      </c>
    </row>
    <row r="245" spans="1:4" ht="15" customHeight="1">
      <c r="A245" s="258" t="s">
        <v>4168</v>
      </c>
      <c r="B245" s="259">
        <v>4015</v>
      </c>
      <c r="C245" s="257"/>
      <c r="D245" s="258" t="s">
        <v>4140</v>
      </c>
    </row>
    <row r="246" spans="1:4" ht="15" customHeight="1">
      <c r="A246" s="258" t="s">
        <v>4167</v>
      </c>
      <c r="B246" s="259">
        <v>3650</v>
      </c>
      <c r="C246" s="257"/>
      <c r="D246" s="258" t="s">
        <v>4140</v>
      </c>
    </row>
    <row r="247" spans="1:4" ht="15" customHeight="1">
      <c r="A247" s="258" t="s">
        <v>4166</v>
      </c>
      <c r="B247" s="259">
        <v>3502</v>
      </c>
      <c r="C247" s="257"/>
      <c r="D247" s="258" t="s">
        <v>4140</v>
      </c>
    </row>
    <row r="248" spans="1:4" ht="15" customHeight="1">
      <c r="A248" s="258" t="s">
        <v>4162</v>
      </c>
      <c r="B248" s="259">
        <v>3124</v>
      </c>
      <c r="C248" s="257"/>
      <c r="D248" s="258" t="s">
        <v>4140</v>
      </c>
    </row>
    <row r="249" spans="1:4" ht="15" customHeight="1">
      <c r="A249" s="258"/>
      <c r="B249" s="259"/>
      <c r="C249" s="257"/>
      <c r="D249" s="258"/>
    </row>
    <row r="250" spans="1:4" ht="15" customHeight="1">
      <c r="A250" s="258" t="s">
        <v>4142</v>
      </c>
      <c r="B250" s="259">
        <f>SUM(B224:B227)</f>
        <v>7470</v>
      </c>
      <c r="C250" s="257"/>
      <c r="D250" s="276">
        <f>B250/B223</f>
        <v>9.6305082123610858E-2</v>
      </c>
    </row>
    <row r="251" spans="1:4" ht="15" customHeight="1">
      <c r="A251" s="258" t="s">
        <v>4145</v>
      </c>
      <c r="B251" s="259">
        <f>SUM(B228:B243)</f>
        <v>54901</v>
      </c>
      <c r="C251" s="257"/>
      <c r="D251" s="276">
        <f>B251/B223</f>
        <v>0.70779723074542966</v>
      </c>
    </row>
    <row r="252" spans="1:4" ht="15" customHeight="1">
      <c r="A252" s="258" t="s">
        <v>4140</v>
      </c>
      <c r="B252" s="259">
        <f>SUM(B244:B248)</f>
        <v>15195</v>
      </c>
      <c r="C252" s="257"/>
      <c r="D252" s="276">
        <f>B252/B223</f>
        <v>0.19589768713095945</v>
      </c>
    </row>
    <row r="253" spans="1:4" ht="15" customHeight="1">
      <c r="B253" s="247"/>
    </row>
    <row r="254" spans="1:4" ht="15" customHeight="1">
      <c r="B254" s="247"/>
    </row>
    <row r="255" spans="1:4" ht="15" customHeight="1">
      <c r="A255" s="275" t="s">
        <v>4235</v>
      </c>
      <c r="B255" s="265">
        <f>SUM(B256:B266)</f>
        <v>74473</v>
      </c>
    </row>
    <row r="256" spans="1:4" ht="15" customHeight="1">
      <c r="A256" s="262" t="s">
        <v>4298</v>
      </c>
      <c r="B256" s="248">
        <v>5972</v>
      </c>
      <c r="C256" s="260"/>
      <c r="D256" s="262" t="s">
        <v>4235</v>
      </c>
    </row>
    <row r="257" spans="1:4" ht="15" customHeight="1">
      <c r="A257" s="262" t="s">
        <v>1514</v>
      </c>
      <c r="B257" s="259">
        <v>5956</v>
      </c>
      <c r="C257" s="260"/>
      <c r="D257" s="262" t="s">
        <v>4235</v>
      </c>
    </row>
    <row r="258" spans="1:4" ht="15" customHeight="1">
      <c r="A258" s="262" t="s">
        <v>4242</v>
      </c>
      <c r="B258" s="259">
        <v>5835</v>
      </c>
      <c r="C258" s="260"/>
      <c r="D258" s="262" t="s">
        <v>4235</v>
      </c>
    </row>
    <row r="259" spans="1:4" ht="15" customHeight="1">
      <c r="A259" s="262" t="s">
        <v>4240</v>
      </c>
      <c r="B259" s="259">
        <v>6930</v>
      </c>
      <c r="C259" s="260"/>
      <c r="D259" s="262" t="s">
        <v>4235</v>
      </c>
    </row>
    <row r="260" spans="1:4" ht="15" customHeight="1">
      <c r="A260" s="262" t="s">
        <v>4239</v>
      </c>
      <c r="B260" s="259">
        <v>6234</v>
      </c>
      <c r="C260" s="260"/>
      <c r="D260" s="262" t="s">
        <v>4235</v>
      </c>
    </row>
    <row r="261" spans="1:4" ht="15" customHeight="1">
      <c r="A261" s="262" t="s">
        <v>4237</v>
      </c>
      <c r="B261" s="259">
        <v>6307</v>
      </c>
      <c r="C261" s="260"/>
      <c r="D261" s="262" t="s">
        <v>4235</v>
      </c>
    </row>
    <row r="262" spans="1:4" ht="15" customHeight="1">
      <c r="A262" s="262" t="s">
        <v>4236</v>
      </c>
      <c r="B262" s="259">
        <v>6293</v>
      </c>
      <c r="C262" s="260"/>
      <c r="D262" s="262" t="s">
        <v>4235</v>
      </c>
    </row>
    <row r="263" spans="1:4" ht="15" customHeight="1">
      <c r="A263" s="262" t="s">
        <v>4234</v>
      </c>
      <c r="B263" s="259">
        <v>6324</v>
      </c>
      <c r="C263" s="260"/>
      <c r="D263" s="262" t="s">
        <v>4229</v>
      </c>
    </row>
    <row r="264" spans="1:4" ht="15" customHeight="1">
      <c r="A264" s="262" t="s">
        <v>697</v>
      </c>
      <c r="B264" s="248">
        <v>8332</v>
      </c>
      <c r="C264" s="260"/>
      <c r="D264" s="262" t="s">
        <v>4207</v>
      </c>
    </row>
    <row r="265" spans="1:4" ht="15" customHeight="1">
      <c r="A265" s="262" t="s">
        <v>4221</v>
      </c>
      <c r="B265" s="248">
        <v>8107</v>
      </c>
      <c r="C265" s="260"/>
      <c r="D265" s="262" t="s">
        <v>4207</v>
      </c>
    </row>
    <row r="266" spans="1:4" ht="15" customHeight="1">
      <c r="A266" s="262" t="s">
        <v>4212</v>
      </c>
      <c r="B266" s="248">
        <v>8183</v>
      </c>
      <c r="C266" s="260"/>
      <c r="D266" s="262" t="s">
        <v>4207</v>
      </c>
    </row>
    <row r="267" spans="1:4" ht="15" customHeight="1"/>
    <row r="268" spans="1:4" ht="15" customHeight="1">
      <c r="A268" s="262" t="s">
        <v>4235</v>
      </c>
      <c r="B268" s="247">
        <f>SUM(B256:B262)</f>
        <v>43527</v>
      </c>
      <c r="D268" s="266">
        <f>B268/B255</f>
        <v>0.58446685375908047</v>
      </c>
    </row>
    <row r="269" spans="1:4" ht="15" customHeight="1">
      <c r="A269" s="262" t="s">
        <v>4229</v>
      </c>
      <c r="B269" s="247">
        <f>B263</f>
        <v>6324</v>
      </c>
      <c r="D269" s="266">
        <f>B269/B255</f>
        <v>8.4916681213325629E-2</v>
      </c>
    </row>
    <row r="270" spans="1:4" ht="15" customHeight="1">
      <c r="A270" s="262" t="s">
        <v>4207</v>
      </c>
      <c r="B270" s="247">
        <f>SUM(B264:B266)</f>
        <v>24622</v>
      </c>
      <c r="D270" s="266">
        <f>B270/B255</f>
        <v>0.3306164650275939</v>
      </c>
    </row>
    <row r="271" spans="1:4" ht="15" customHeight="1">
      <c r="B271" s="247"/>
    </row>
    <row r="272" spans="1:4">
      <c r="A272" s="246"/>
      <c r="B272" s="252"/>
    </row>
    <row r="273" spans="1:4">
      <c r="A273" s="264" t="s">
        <v>4317</v>
      </c>
      <c r="B273" s="265">
        <f>SUM(B274:B292)</f>
        <v>78214</v>
      </c>
    </row>
    <row r="274" spans="1:4">
      <c r="A274" s="246" t="s">
        <v>4041</v>
      </c>
      <c r="B274" s="250">
        <v>4158</v>
      </c>
      <c r="D274" s="246" t="s">
        <v>4026</v>
      </c>
    </row>
    <row r="275" spans="1:4">
      <c r="A275" s="246" t="s">
        <v>4040</v>
      </c>
      <c r="B275" s="250">
        <v>5418</v>
      </c>
      <c r="D275" s="246" t="s">
        <v>4026</v>
      </c>
    </row>
    <row r="276" spans="1:4">
      <c r="A276" s="246" t="s">
        <v>4036</v>
      </c>
      <c r="B276" s="250">
        <v>25</v>
      </c>
      <c r="D276" s="246" t="s">
        <v>4026</v>
      </c>
    </row>
    <row r="277" spans="1:4">
      <c r="A277" s="246" t="s">
        <v>4034</v>
      </c>
      <c r="B277" s="250">
        <v>6171</v>
      </c>
      <c r="D277" s="246" t="s">
        <v>4026</v>
      </c>
    </row>
    <row r="278" spans="1:4">
      <c r="A278" s="246" t="s">
        <v>4031</v>
      </c>
      <c r="B278" s="250">
        <v>1570</v>
      </c>
      <c r="D278" s="246" t="s">
        <v>4026</v>
      </c>
    </row>
    <row r="279" spans="1:4">
      <c r="A279" s="246" t="s">
        <v>270</v>
      </c>
      <c r="B279" s="250">
        <v>6383</v>
      </c>
      <c r="D279" s="246" t="s">
        <v>4026</v>
      </c>
    </row>
    <row r="280" spans="1:4">
      <c r="A280" s="246" t="s">
        <v>4041</v>
      </c>
      <c r="B280" s="250">
        <v>1721</v>
      </c>
      <c r="D280" s="246" t="s">
        <v>4004</v>
      </c>
    </row>
    <row r="281" spans="1:4">
      <c r="A281" s="246" t="s">
        <v>4036</v>
      </c>
      <c r="B281" s="248">
        <v>3835</v>
      </c>
      <c r="D281" s="246" t="s">
        <v>4004</v>
      </c>
    </row>
    <row r="282" spans="1:4">
      <c r="A282" s="246" t="s">
        <v>4024</v>
      </c>
      <c r="B282" s="250">
        <v>3598</v>
      </c>
      <c r="D282" s="246" t="s">
        <v>4002</v>
      </c>
    </row>
    <row r="283" spans="1:4">
      <c r="A283" s="246" t="s">
        <v>4023</v>
      </c>
      <c r="B283" s="250">
        <v>4951</v>
      </c>
      <c r="D283" s="246" t="s">
        <v>4002</v>
      </c>
    </row>
    <row r="284" spans="1:4">
      <c r="A284" s="246" t="s">
        <v>4021</v>
      </c>
      <c r="B284" s="250">
        <v>2879</v>
      </c>
      <c r="D284" s="246" t="s">
        <v>4002</v>
      </c>
    </row>
    <row r="285" spans="1:4">
      <c r="A285" s="246" t="s">
        <v>4018</v>
      </c>
      <c r="B285" s="250">
        <v>5397</v>
      </c>
      <c r="D285" s="246" t="s">
        <v>4002</v>
      </c>
    </row>
    <row r="286" spans="1:4">
      <c r="A286" s="246" t="s">
        <v>4015</v>
      </c>
      <c r="B286" s="250">
        <v>5355</v>
      </c>
      <c r="D286" s="246" t="s">
        <v>4002</v>
      </c>
    </row>
    <row r="287" spans="1:4">
      <c r="A287" s="246" t="s">
        <v>4014</v>
      </c>
      <c r="B287" s="250">
        <v>3124</v>
      </c>
      <c r="D287" s="246" t="s">
        <v>4002</v>
      </c>
    </row>
    <row r="288" spans="1:4">
      <c r="A288" s="246" t="s">
        <v>4011</v>
      </c>
      <c r="B288" s="248">
        <v>4835</v>
      </c>
      <c r="D288" s="246" t="s">
        <v>4002</v>
      </c>
    </row>
    <row r="289" spans="1:4">
      <c r="A289" s="246" t="s">
        <v>4008</v>
      </c>
      <c r="B289" s="248">
        <v>4604</v>
      </c>
      <c r="D289" s="246" t="s">
        <v>4002</v>
      </c>
    </row>
    <row r="290" spans="1:4">
      <c r="A290" s="246" t="s">
        <v>4007</v>
      </c>
      <c r="B290" s="248">
        <v>4839</v>
      </c>
      <c r="D290" s="246" t="s">
        <v>4002</v>
      </c>
    </row>
    <row r="291" spans="1:4">
      <c r="A291" s="246" t="s">
        <v>4006</v>
      </c>
      <c r="B291" s="248">
        <v>5943</v>
      </c>
      <c r="D291" s="246" t="s">
        <v>4002</v>
      </c>
    </row>
    <row r="292" spans="1:4">
      <c r="A292" s="246" t="s">
        <v>4003</v>
      </c>
      <c r="B292" s="248">
        <v>3408</v>
      </c>
      <c r="D292" s="246" t="s">
        <v>4002</v>
      </c>
    </row>
    <row r="294" spans="1:4">
      <c r="A294" s="246" t="s">
        <v>4026</v>
      </c>
      <c r="B294" s="253">
        <f>SUM(B274:B279)</f>
        <v>23725</v>
      </c>
      <c r="D294" s="266">
        <f>B294/B273</f>
        <v>0.30333444140435217</v>
      </c>
    </row>
    <row r="295" spans="1:4">
      <c r="A295" s="246" t="s">
        <v>4004</v>
      </c>
      <c r="B295" s="253">
        <f>SUM(B280:B281)</f>
        <v>5556</v>
      </c>
      <c r="D295" s="266">
        <f>B295/B273</f>
        <v>7.103587593014038E-2</v>
      </c>
    </row>
    <row r="296" spans="1:4">
      <c r="A296" s="246" t="s">
        <v>4002</v>
      </c>
      <c r="B296" s="253">
        <f>SUM(B282:B292)</f>
        <v>48933</v>
      </c>
      <c r="D296" s="266">
        <f>B296/B273</f>
        <v>0.62562968266550745</v>
      </c>
    </row>
    <row r="297" spans="1:4">
      <c r="A297" s="246"/>
      <c r="B297" s="250"/>
      <c r="D297" s="246"/>
    </row>
    <row r="298" spans="1:4">
      <c r="A298" s="246"/>
      <c r="B298" s="250"/>
      <c r="D298" s="246"/>
    </row>
    <row r="299" spans="1:4">
      <c r="A299" s="264" t="s">
        <v>4004</v>
      </c>
      <c r="B299" s="268">
        <f>SUM(B300:B316)</f>
        <v>75590</v>
      </c>
    </row>
    <row r="300" spans="1:4">
      <c r="A300" s="246" t="s">
        <v>4029</v>
      </c>
      <c r="B300" s="250">
        <v>3314</v>
      </c>
      <c r="D300" s="246" t="s">
        <v>4026</v>
      </c>
    </row>
    <row r="301" spans="1:4">
      <c r="A301" s="246" t="s">
        <v>4039</v>
      </c>
      <c r="B301" s="248">
        <v>6366</v>
      </c>
      <c r="D301" s="246" t="s">
        <v>4004</v>
      </c>
    </row>
    <row r="302" spans="1:4">
      <c r="A302" s="246" t="s">
        <v>4033</v>
      </c>
      <c r="B302" s="248">
        <v>4066</v>
      </c>
      <c r="D302" s="246" t="s">
        <v>4004</v>
      </c>
    </row>
    <row r="303" spans="1:4">
      <c r="A303" s="246" t="s">
        <v>4032</v>
      </c>
      <c r="B303" s="248">
        <v>4210</v>
      </c>
      <c r="D303" s="246" t="s">
        <v>4004</v>
      </c>
    </row>
    <row r="304" spans="1:4">
      <c r="A304" s="246" t="s">
        <v>4030</v>
      </c>
      <c r="B304" s="248">
        <v>3891</v>
      </c>
      <c r="D304" s="246" t="s">
        <v>4004</v>
      </c>
    </row>
    <row r="305" spans="1:4">
      <c r="A305" s="246" t="s">
        <v>4029</v>
      </c>
      <c r="B305" s="248">
        <v>2311</v>
      </c>
      <c r="D305" s="246" t="s">
        <v>4004</v>
      </c>
    </row>
    <row r="306" spans="1:4">
      <c r="A306" s="246" t="s">
        <v>4025</v>
      </c>
      <c r="B306" s="250">
        <v>5151</v>
      </c>
      <c r="D306" s="246" t="s">
        <v>4004</v>
      </c>
    </row>
    <row r="307" spans="1:4">
      <c r="A307" s="246" t="s">
        <v>4020</v>
      </c>
      <c r="B307" s="250">
        <v>5512</v>
      </c>
      <c r="D307" s="246" t="s">
        <v>4004</v>
      </c>
    </row>
    <row r="308" spans="1:4">
      <c r="A308" s="246" t="s">
        <v>4019</v>
      </c>
      <c r="B308" s="250">
        <v>5841</v>
      </c>
      <c r="D308" s="246" t="s">
        <v>4004</v>
      </c>
    </row>
    <row r="309" spans="1:4">
      <c r="A309" s="246" t="s">
        <v>4017</v>
      </c>
      <c r="B309" s="250">
        <v>1509</v>
      </c>
      <c r="D309" s="246" t="s">
        <v>4004</v>
      </c>
    </row>
    <row r="310" spans="1:4">
      <c r="A310" s="246" t="s">
        <v>4016</v>
      </c>
      <c r="B310" s="250">
        <v>4586</v>
      </c>
      <c r="D310" s="246" t="s">
        <v>4004</v>
      </c>
    </row>
    <row r="311" spans="1:4">
      <c r="A311" s="246" t="s">
        <v>4010</v>
      </c>
      <c r="B311" s="250">
        <v>4664</v>
      </c>
      <c r="D311" s="246" t="s">
        <v>4004</v>
      </c>
    </row>
    <row r="312" spans="1:4">
      <c r="A312" s="246" t="s">
        <v>4009</v>
      </c>
      <c r="B312" s="250">
        <v>5641</v>
      </c>
      <c r="D312" s="246" t="s">
        <v>4004</v>
      </c>
    </row>
    <row r="313" spans="1:4">
      <c r="A313" s="246" t="s">
        <v>4005</v>
      </c>
      <c r="B313" s="250">
        <v>3436</v>
      </c>
      <c r="D313" s="246" t="s">
        <v>4004</v>
      </c>
    </row>
    <row r="314" spans="1:4">
      <c r="A314" s="246" t="s">
        <v>4022</v>
      </c>
      <c r="B314" s="250">
        <v>4928</v>
      </c>
      <c r="D314" s="246" t="s">
        <v>4002</v>
      </c>
    </row>
    <row r="315" spans="1:4">
      <c r="A315" s="246" t="s">
        <v>4013</v>
      </c>
      <c r="B315" s="248">
        <v>5589</v>
      </c>
      <c r="D315" s="246" t="s">
        <v>4002</v>
      </c>
    </row>
    <row r="316" spans="1:4">
      <c r="A316" s="246" t="s">
        <v>4012</v>
      </c>
      <c r="B316" s="248">
        <v>4575</v>
      </c>
      <c r="D316" s="246" t="s">
        <v>4002</v>
      </c>
    </row>
    <row r="317" spans="1:4">
      <c r="A317" s="246"/>
      <c r="B317" s="250"/>
      <c r="D317" s="246"/>
    </row>
    <row r="318" spans="1:4">
      <c r="A318" s="246" t="s">
        <v>4026</v>
      </c>
      <c r="B318" s="250">
        <f>B300</f>
        <v>3314</v>
      </c>
      <c r="D318" s="273">
        <f>B318/B299</f>
        <v>4.3841778012964676E-2</v>
      </c>
    </row>
    <row r="319" spans="1:4">
      <c r="A319" s="246" t="s">
        <v>4004</v>
      </c>
      <c r="B319" s="250">
        <f>SUM(B301:B313)</f>
        <v>57184</v>
      </c>
      <c r="D319" s="273">
        <f>B319/B299</f>
        <v>0.75650218282841641</v>
      </c>
    </row>
    <row r="320" spans="1:4">
      <c r="A320" s="246" t="s">
        <v>4002</v>
      </c>
      <c r="B320" s="250">
        <f>SUM(B314:B316)</f>
        <v>15092</v>
      </c>
      <c r="D320" s="273">
        <f>B320/B299</f>
        <v>0.19965603915861888</v>
      </c>
    </row>
    <row r="321" spans="1:4">
      <c r="A321" s="246"/>
      <c r="B321" s="250"/>
      <c r="D321" s="246"/>
    </row>
    <row r="322" spans="1:4">
      <c r="A322" s="246"/>
      <c r="B322" s="250"/>
      <c r="D322" s="246"/>
    </row>
    <row r="323" spans="1:4">
      <c r="A323" s="264" t="s">
        <v>7547</v>
      </c>
      <c r="B323" s="272">
        <f>SUM(B324:B339)</f>
        <v>78071</v>
      </c>
      <c r="D323" s="246"/>
    </row>
    <row r="324" spans="1:4">
      <c r="A324" s="246" t="s">
        <v>4043</v>
      </c>
      <c r="B324" s="250">
        <v>4288</v>
      </c>
      <c r="D324" s="246" t="s">
        <v>4026</v>
      </c>
    </row>
    <row r="325" spans="1:4">
      <c r="A325" s="246" t="s">
        <v>4042</v>
      </c>
      <c r="B325" s="250">
        <v>3988</v>
      </c>
      <c r="D325" s="246" t="s">
        <v>4026</v>
      </c>
    </row>
    <row r="326" spans="1:4">
      <c r="A326" s="246" t="s">
        <v>700</v>
      </c>
      <c r="B326" s="250">
        <v>4953</v>
      </c>
      <c r="D326" s="246" t="s">
        <v>4026</v>
      </c>
    </row>
    <row r="327" spans="1:4">
      <c r="A327" s="246" t="s">
        <v>4037</v>
      </c>
      <c r="B327" s="250">
        <v>4413</v>
      </c>
      <c r="D327" s="246" t="s">
        <v>4026</v>
      </c>
    </row>
    <row r="328" spans="1:4">
      <c r="A328" s="246" t="s">
        <v>4035</v>
      </c>
      <c r="B328" s="250">
        <v>4266</v>
      </c>
      <c r="D328" s="246" t="s">
        <v>4026</v>
      </c>
    </row>
    <row r="329" spans="1:4">
      <c r="A329" s="246" t="s">
        <v>404</v>
      </c>
      <c r="B329" s="250">
        <v>5012</v>
      </c>
      <c r="D329" s="246" t="s">
        <v>4026</v>
      </c>
    </row>
    <row r="330" spans="1:4">
      <c r="A330" s="246" t="s">
        <v>4027</v>
      </c>
      <c r="B330" s="250">
        <v>3573</v>
      </c>
      <c r="D330" s="246" t="s">
        <v>4026</v>
      </c>
    </row>
    <row r="331" spans="1:4">
      <c r="A331" s="246" t="s">
        <v>4038</v>
      </c>
      <c r="B331" s="248">
        <v>4386</v>
      </c>
      <c r="D331" s="246" t="s">
        <v>4004</v>
      </c>
    </row>
    <row r="332" spans="1:4">
      <c r="A332" s="246" t="s">
        <v>4028</v>
      </c>
      <c r="B332" s="248">
        <v>1844</v>
      </c>
      <c r="D332" s="246" t="s">
        <v>4004</v>
      </c>
    </row>
    <row r="333" spans="1:4">
      <c r="A333" s="246" t="s">
        <v>3986</v>
      </c>
      <c r="B333" s="250">
        <v>4517</v>
      </c>
      <c r="D333" s="246" t="s">
        <v>3978</v>
      </c>
    </row>
    <row r="334" spans="1:4">
      <c r="A334" s="246" t="s">
        <v>3981</v>
      </c>
      <c r="B334" s="250">
        <v>3971</v>
      </c>
      <c r="D334" s="246" t="s">
        <v>3978</v>
      </c>
    </row>
    <row r="335" spans="1:4">
      <c r="A335" s="246" t="s">
        <v>3991</v>
      </c>
      <c r="B335" s="248">
        <v>7467</v>
      </c>
      <c r="D335" s="246" t="s">
        <v>3977</v>
      </c>
    </row>
    <row r="336" spans="1:4">
      <c r="A336" s="246" t="s">
        <v>3990</v>
      </c>
      <c r="B336" s="248">
        <v>8184</v>
      </c>
      <c r="D336" s="246" t="s">
        <v>3977</v>
      </c>
    </row>
    <row r="337" spans="1:4">
      <c r="A337" s="246" t="s">
        <v>3989</v>
      </c>
      <c r="B337" s="248">
        <v>7267</v>
      </c>
      <c r="D337" s="246" t="s">
        <v>3977</v>
      </c>
    </row>
    <row r="338" spans="1:4">
      <c r="A338" s="246" t="s">
        <v>3982</v>
      </c>
      <c r="B338" s="248">
        <v>4740</v>
      </c>
      <c r="D338" s="246" t="s">
        <v>3977</v>
      </c>
    </row>
    <row r="339" spans="1:4">
      <c r="A339" s="246" t="s">
        <v>1871</v>
      </c>
      <c r="B339" s="248">
        <v>5202</v>
      </c>
      <c r="D339" s="246" t="s">
        <v>3977</v>
      </c>
    </row>
    <row r="341" spans="1:4">
      <c r="A341" s="246" t="s">
        <v>4026</v>
      </c>
      <c r="B341" s="253">
        <f>SUM(B324:B330)</f>
        <v>30493</v>
      </c>
      <c r="D341" s="266">
        <f>B341/B323</f>
        <v>0.39058036915115729</v>
      </c>
    </row>
    <row r="342" spans="1:4">
      <c r="A342" s="246" t="s">
        <v>4004</v>
      </c>
      <c r="B342" s="253">
        <f>SUM(B331:B332)</f>
        <v>6230</v>
      </c>
      <c r="D342" s="266">
        <f>B342/B323</f>
        <v>7.9799157177441044E-2</v>
      </c>
    </row>
    <row r="343" spans="1:4">
      <c r="A343" s="246" t="s">
        <v>3978</v>
      </c>
      <c r="B343" s="253">
        <f>SUM(B333:B334)</f>
        <v>8488</v>
      </c>
      <c r="D343" s="266">
        <f>B343/B323</f>
        <v>0.10872154833420861</v>
      </c>
    </row>
    <row r="344" spans="1:4">
      <c r="A344" s="246" t="s">
        <v>3977</v>
      </c>
      <c r="B344" s="253">
        <f>SUM(B335:B339)</f>
        <v>32860</v>
      </c>
      <c r="D344" s="266">
        <f>B344/B323</f>
        <v>0.42089892533719309</v>
      </c>
    </row>
    <row r="345" spans="1:4">
      <c r="A345" s="246"/>
      <c r="B345" s="250"/>
      <c r="D345" s="246"/>
    </row>
    <row r="346" spans="1:4">
      <c r="A346" s="246"/>
      <c r="B346" s="250"/>
      <c r="D346" s="246"/>
    </row>
    <row r="347" spans="1:4">
      <c r="A347" s="275" t="s">
        <v>4267</v>
      </c>
      <c r="B347" s="272">
        <f>SUM(B348:B359)</f>
        <v>76406</v>
      </c>
      <c r="D347" s="246"/>
    </row>
    <row r="348" spans="1:4">
      <c r="A348" s="262" t="s">
        <v>463</v>
      </c>
      <c r="B348" s="250">
        <v>5039</v>
      </c>
      <c r="C348" s="260"/>
      <c r="D348" s="262" t="s">
        <v>4268</v>
      </c>
    </row>
    <row r="349" spans="1:4">
      <c r="A349" s="262" t="s">
        <v>4270</v>
      </c>
      <c r="B349" s="250">
        <v>6086</v>
      </c>
      <c r="C349" s="260"/>
      <c r="D349" s="262" t="s">
        <v>4268</v>
      </c>
    </row>
    <row r="350" spans="1:4">
      <c r="A350" s="262" t="s">
        <v>4289</v>
      </c>
      <c r="B350" s="250">
        <v>7074</v>
      </c>
      <c r="C350" s="260"/>
      <c r="D350" s="262" t="s">
        <v>4267</v>
      </c>
    </row>
    <row r="351" spans="1:4">
      <c r="A351" s="262" t="s">
        <v>4288</v>
      </c>
      <c r="B351" s="250">
        <v>7083</v>
      </c>
      <c r="C351" s="260"/>
      <c r="D351" s="262" t="s">
        <v>4267</v>
      </c>
    </row>
    <row r="352" spans="1:4">
      <c r="A352" s="262" t="s">
        <v>4280</v>
      </c>
      <c r="B352" s="250">
        <v>6746</v>
      </c>
      <c r="C352" s="260"/>
      <c r="D352" s="262" t="s">
        <v>4267</v>
      </c>
    </row>
    <row r="353" spans="1:4">
      <c r="A353" s="262" t="s">
        <v>4279</v>
      </c>
      <c r="B353" s="250">
        <v>5945</v>
      </c>
      <c r="C353" s="260"/>
      <c r="D353" s="262" t="s">
        <v>4267</v>
      </c>
    </row>
    <row r="354" spans="1:4">
      <c r="A354" s="262" t="s">
        <v>4278</v>
      </c>
      <c r="B354" s="250">
        <v>6283</v>
      </c>
      <c r="C354" s="260"/>
      <c r="D354" s="262" t="s">
        <v>4267</v>
      </c>
    </row>
    <row r="355" spans="1:4">
      <c r="A355" s="262" t="s">
        <v>4276</v>
      </c>
      <c r="B355" s="250">
        <v>5636</v>
      </c>
      <c r="C355" s="260"/>
      <c r="D355" s="262" t="s">
        <v>4267</v>
      </c>
    </row>
    <row r="356" spans="1:4">
      <c r="A356" s="262" t="s">
        <v>4275</v>
      </c>
      <c r="B356" s="250">
        <v>5561</v>
      </c>
      <c r="C356" s="260"/>
      <c r="D356" s="262" t="s">
        <v>4267</v>
      </c>
    </row>
    <row r="357" spans="1:4">
      <c r="A357" s="262" t="s">
        <v>4274</v>
      </c>
      <c r="B357" s="248">
        <v>7297</v>
      </c>
      <c r="C357" s="260"/>
      <c r="D357" s="262" t="s">
        <v>4267</v>
      </c>
    </row>
    <row r="358" spans="1:4">
      <c r="A358" s="262" t="s">
        <v>4273</v>
      </c>
      <c r="B358" s="248">
        <v>6782</v>
      </c>
      <c r="C358" s="260"/>
      <c r="D358" s="262" t="s">
        <v>4267</v>
      </c>
    </row>
    <row r="359" spans="1:4">
      <c r="A359" s="262" t="s">
        <v>4286</v>
      </c>
      <c r="B359" s="248">
        <v>6874</v>
      </c>
      <c r="C359" s="260"/>
      <c r="D359" s="262" t="s">
        <v>4266</v>
      </c>
    </row>
    <row r="361" spans="1:4">
      <c r="A361" s="262" t="s">
        <v>4268</v>
      </c>
      <c r="B361" s="250">
        <f>SUM(B348:B349)</f>
        <v>11125</v>
      </c>
      <c r="D361" s="273">
        <f>B361/B347</f>
        <v>0.14560374839672277</v>
      </c>
    </row>
    <row r="362" spans="1:4">
      <c r="A362" s="262" t="s">
        <v>4267</v>
      </c>
      <c r="B362" s="250">
        <f>SUM(B350:B358)</f>
        <v>58407</v>
      </c>
      <c r="D362" s="273">
        <f>B362/B347</f>
        <v>0.76442949506583258</v>
      </c>
    </row>
    <row r="363" spans="1:4">
      <c r="A363" s="262" t="s">
        <v>4266</v>
      </c>
      <c r="B363" s="250">
        <f>B359</f>
        <v>6874</v>
      </c>
      <c r="D363" s="273">
        <f>B363/B347</f>
        <v>8.9966756537444709E-2</v>
      </c>
    </row>
    <row r="364" spans="1:4">
      <c r="A364" s="246"/>
      <c r="B364" s="250"/>
      <c r="D364" s="246"/>
    </row>
    <row r="365" spans="1:4">
      <c r="A365" s="246"/>
      <c r="B365" s="250"/>
      <c r="D365" s="246"/>
    </row>
    <row r="366" spans="1:4">
      <c r="A366" s="246"/>
      <c r="B366" s="250"/>
      <c r="D366" s="246"/>
    </row>
    <row r="367" spans="1:4">
      <c r="A367" s="275" t="s">
        <v>4322</v>
      </c>
      <c r="B367" s="277">
        <f>SUM(B368:B377)</f>
        <v>71279</v>
      </c>
      <c r="C367" s="260"/>
      <c r="D367" s="260"/>
    </row>
    <row r="368" spans="1:4">
      <c r="A368" s="258" t="s">
        <v>4160</v>
      </c>
      <c r="B368" s="259">
        <v>3297</v>
      </c>
      <c r="C368" s="257"/>
      <c r="D368" s="258" t="s">
        <v>4145</v>
      </c>
    </row>
    <row r="369" spans="1:4">
      <c r="A369" s="262" t="s">
        <v>4290</v>
      </c>
      <c r="B369" s="250">
        <v>7696</v>
      </c>
      <c r="C369" s="260"/>
      <c r="D369" s="262" t="s">
        <v>4268</v>
      </c>
    </row>
    <row r="370" spans="1:4">
      <c r="A370" s="262" t="s">
        <v>4283</v>
      </c>
      <c r="B370" s="250">
        <v>7521</v>
      </c>
      <c r="C370" s="260"/>
      <c r="D370" s="262" t="s">
        <v>4268</v>
      </c>
    </row>
    <row r="371" spans="1:4">
      <c r="A371" s="262" t="s">
        <v>1949</v>
      </c>
      <c r="B371" s="250">
        <v>7498</v>
      </c>
      <c r="C371" s="260"/>
      <c r="D371" s="262" t="s">
        <v>4268</v>
      </c>
    </row>
    <row r="372" spans="1:4">
      <c r="A372" s="262" t="s">
        <v>4271</v>
      </c>
      <c r="B372" s="250">
        <v>7128</v>
      </c>
      <c r="C372" s="260"/>
      <c r="D372" s="262" t="s">
        <v>4268</v>
      </c>
    </row>
    <row r="373" spans="1:4">
      <c r="A373" s="262" t="s">
        <v>697</v>
      </c>
      <c r="B373" s="248">
        <v>8578</v>
      </c>
      <c r="C373" s="260"/>
      <c r="D373" s="262" t="s">
        <v>4266</v>
      </c>
    </row>
    <row r="374" spans="1:4">
      <c r="A374" s="262" t="s">
        <v>4284</v>
      </c>
      <c r="B374" s="248">
        <v>7035</v>
      </c>
      <c r="C374" s="260"/>
      <c r="D374" s="262" t="s">
        <v>4266</v>
      </c>
    </row>
    <row r="375" spans="1:4">
      <c r="A375" s="262" t="s">
        <v>4277</v>
      </c>
      <c r="B375" s="248">
        <v>7562</v>
      </c>
      <c r="C375" s="260"/>
      <c r="D375" s="262" t="s">
        <v>4266</v>
      </c>
    </row>
    <row r="376" spans="1:4">
      <c r="A376" s="262" t="s">
        <v>4272</v>
      </c>
      <c r="B376" s="248">
        <v>7443</v>
      </c>
      <c r="C376" s="260"/>
      <c r="D376" s="262" t="s">
        <v>4266</v>
      </c>
    </row>
    <row r="377" spans="1:4">
      <c r="A377" s="262" t="s">
        <v>4269</v>
      </c>
      <c r="B377" s="248">
        <v>7521</v>
      </c>
      <c r="C377" s="260"/>
      <c r="D377" s="262" t="s">
        <v>4266</v>
      </c>
    </row>
    <row r="379" spans="1:4">
      <c r="A379" s="258" t="s">
        <v>4145</v>
      </c>
      <c r="B379" s="253">
        <f>B368</f>
        <v>3297</v>
      </c>
      <c r="D379" s="266">
        <f>B379/B367</f>
        <v>4.6254857671965098E-2</v>
      </c>
    </row>
    <row r="380" spans="1:4">
      <c r="A380" s="262" t="s">
        <v>4268</v>
      </c>
      <c r="B380" s="250">
        <f>SUM(B369:B372)</f>
        <v>29843</v>
      </c>
      <c r="D380" s="266">
        <f>B380/B367</f>
        <v>0.41867871322549416</v>
      </c>
    </row>
    <row r="381" spans="1:4">
      <c r="A381" s="262" t="s">
        <v>4266</v>
      </c>
      <c r="B381" s="250">
        <f>SUM(B373:B377)</f>
        <v>38139</v>
      </c>
      <c r="D381" s="266">
        <f>B381/B367</f>
        <v>0.53506642910254076</v>
      </c>
    </row>
    <row r="382" spans="1:4">
      <c r="A382" s="246"/>
      <c r="B382" s="250"/>
      <c r="D382" s="246"/>
    </row>
    <row r="383" spans="1:4">
      <c r="A383" s="246"/>
      <c r="B383" s="250"/>
      <c r="D383" s="246"/>
    </row>
    <row r="384" spans="1:4">
      <c r="A384" s="269" t="s">
        <v>4323</v>
      </c>
      <c r="B384" s="272">
        <f>SUM(B385:B397)</f>
        <v>71773</v>
      </c>
      <c r="D384" s="246"/>
    </row>
    <row r="385" spans="1:4">
      <c r="A385" s="262" t="s">
        <v>4304</v>
      </c>
      <c r="B385" s="250">
        <v>6963</v>
      </c>
      <c r="C385" s="260"/>
      <c r="D385" s="262" t="s">
        <v>4293</v>
      </c>
    </row>
    <row r="386" spans="1:4">
      <c r="A386" s="255" t="s">
        <v>4120</v>
      </c>
      <c r="B386" s="248">
        <v>5670</v>
      </c>
      <c r="C386" s="254"/>
      <c r="D386" s="255" t="s">
        <v>4055</v>
      </c>
    </row>
    <row r="387" spans="1:4">
      <c r="A387" s="255" t="s">
        <v>4108</v>
      </c>
      <c r="B387" s="248">
        <v>2919</v>
      </c>
      <c r="C387" s="254"/>
      <c r="D387" s="255" t="s">
        <v>4055</v>
      </c>
    </row>
    <row r="388" spans="1:4">
      <c r="A388" s="255" t="s">
        <v>4107</v>
      </c>
      <c r="B388" s="248">
        <v>2999</v>
      </c>
      <c r="C388" s="254"/>
      <c r="D388" s="255" t="s">
        <v>4055</v>
      </c>
    </row>
    <row r="389" spans="1:4">
      <c r="A389" s="255" t="s">
        <v>4106</v>
      </c>
      <c r="B389" s="248">
        <v>5937</v>
      </c>
      <c r="C389" s="254"/>
      <c r="D389" s="255" t="s">
        <v>4055</v>
      </c>
    </row>
    <row r="390" spans="1:4">
      <c r="A390" s="255" t="s">
        <v>4105</v>
      </c>
      <c r="B390" s="248">
        <v>5825</v>
      </c>
      <c r="C390" s="254"/>
      <c r="D390" s="255" t="s">
        <v>4055</v>
      </c>
    </row>
    <row r="391" spans="1:4">
      <c r="A391" s="255" t="s">
        <v>4099</v>
      </c>
      <c r="B391" s="248">
        <v>5177</v>
      </c>
      <c r="C391" s="254"/>
      <c r="D391" s="255" t="s">
        <v>4055</v>
      </c>
    </row>
    <row r="392" spans="1:4">
      <c r="A392" s="255" t="s">
        <v>4083</v>
      </c>
      <c r="B392" s="248">
        <v>5527</v>
      </c>
      <c r="C392" s="254"/>
      <c r="D392" s="255" t="s">
        <v>4055</v>
      </c>
    </row>
    <row r="393" spans="1:4">
      <c r="A393" s="254" t="s">
        <v>4080</v>
      </c>
      <c r="B393" s="248">
        <v>2828</v>
      </c>
      <c r="C393" s="254"/>
      <c r="D393" s="255" t="s">
        <v>4055</v>
      </c>
    </row>
    <row r="394" spans="1:4">
      <c r="A394" s="255" t="s">
        <v>4078</v>
      </c>
      <c r="B394" s="248">
        <v>9889</v>
      </c>
      <c r="C394" s="254"/>
      <c r="D394" s="255" t="s">
        <v>4055</v>
      </c>
    </row>
    <row r="395" spans="1:4">
      <c r="A395" s="255" t="s">
        <v>4075</v>
      </c>
      <c r="B395" s="248">
        <v>5357</v>
      </c>
      <c r="C395" s="254"/>
      <c r="D395" s="255" t="s">
        <v>4055</v>
      </c>
    </row>
    <row r="396" spans="1:4">
      <c r="A396" s="255" t="s">
        <v>2254</v>
      </c>
      <c r="B396" s="248">
        <v>6187</v>
      </c>
      <c r="C396" s="254"/>
      <c r="D396" s="255" t="s">
        <v>4055</v>
      </c>
    </row>
    <row r="397" spans="1:4">
      <c r="A397" s="255" t="s">
        <v>4068</v>
      </c>
      <c r="B397" s="248">
        <v>6495</v>
      </c>
      <c r="C397" s="254"/>
      <c r="D397" s="255" t="s">
        <v>4055</v>
      </c>
    </row>
    <row r="398" spans="1:4">
      <c r="A398" s="246"/>
      <c r="B398" s="250"/>
      <c r="D398" s="246"/>
    </row>
    <row r="399" spans="1:4">
      <c r="A399" s="262" t="s">
        <v>4293</v>
      </c>
      <c r="B399" s="250">
        <f>B385</f>
        <v>6963</v>
      </c>
      <c r="D399" s="273">
        <f>B399/B384</f>
        <v>9.7014197539464705E-2</v>
      </c>
    </row>
    <row r="400" spans="1:4">
      <c r="A400" s="255" t="s">
        <v>4055</v>
      </c>
      <c r="B400" s="250">
        <f>SUM(B386:B397)</f>
        <v>64810</v>
      </c>
      <c r="D400" s="273">
        <f>B400/B384</f>
        <v>0.90298580246053528</v>
      </c>
    </row>
    <row r="401" spans="1:4">
      <c r="A401" s="246"/>
      <c r="B401" s="250"/>
      <c r="D401" s="246"/>
    </row>
    <row r="402" spans="1:4">
      <c r="A402" s="246"/>
      <c r="B402" s="250"/>
      <c r="D402" s="246"/>
    </row>
    <row r="403" spans="1:4">
      <c r="A403" s="275" t="s">
        <v>4249</v>
      </c>
      <c r="B403" s="272">
        <f>SUM(B404:B413)</f>
        <v>76427</v>
      </c>
      <c r="D403" s="246"/>
    </row>
    <row r="404" spans="1:4">
      <c r="A404" s="262" t="s">
        <v>4265</v>
      </c>
      <c r="B404" s="259">
        <v>7985</v>
      </c>
      <c r="C404" s="260"/>
      <c r="D404" s="262" t="s">
        <v>4249</v>
      </c>
    </row>
    <row r="405" spans="1:4">
      <c r="A405" s="262" t="s">
        <v>4264</v>
      </c>
      <c r="B405" s="259">
        <v>7622</v>
      </c>
      <c r="C405" s="260"/>
      <c r="D405" s="262" t="s">
        <v>4249</v>
      </c>
    </row>
    <row r="406" spans="1:4">
      <c r="A406" s="262" t="s">
        <v>4263</v>
      </c>
      <c r="B406" s="259">
        <v>7711</v>
      </c>
      <c r="C406" s="260"/>
      <c r="D406" s="262" t="s">
        <v>4249</v>
      </c>
    </row>
    <row r="407" spans="1:4">
      <c r="A407" s="262" t="s">
        <v>4259</v>
      </c>
      <c r="B407" s="259">
        <v>7717</v>
      </c>
      <c r="C407" s="260"/>
      <c r="D407" s="262" t="s">
        <v>4249</v>
      </c>
    </row>
    <row r="408" spans="1:4">
      <c r="A408" s="262" t="s">
        <v>4258</v>
      </c>
      <c r="B408" s="259">
        <v>8087</v>
      </c>
      <c r="C408" s="260"/>
      <c r="D408" s="262" t="s">
        <v>4249</v>
      </c>
    </row>
    <row r="409" spans="1:4">
      <c r="A409" s="262" t="s">
        <v>4257</v>
      </c>
      <c r="B409" s="259">
        <v>7845</v>
      </c>
      <c r="C409" s="260"/>
      <c r="D409" s="262" t="s">
        <v>4249</v>
      </c>
    </row>
    <row r="410" spans="1:4">
      <c r="A410" s="262" t="s">
        <v>4254</v>
      </c>
      <c r="B410" s="259">
        <v>6580</v>
      </c>
      <c r="C410" s="260"/>
      <c r="D410" s="262" t="s">
        <v>4249</v>
      </c>
    </row>
    <row r="411" spans="1:4">
      <c r="A411" s="262" t="s">
        <v>2414</v>
      </c>
      <c r="B411" s="259">
        <v>7805</v>
      </c>
      <c r="C411" s="260"/>
      <c r="D411" s="262" t="s">
        <v>4249</v>
      </c>
    </row>
    <row r="412" spans="1:4">
      <c r="A412" s="262" t="s">
        <v>4252</v>
      </c>
      <c r="B412" s="259">
        <v>7425</v>
      </c>
      <c r="C412" s="260"/>
      <c r="D412" s="262" t="s">
        <v>4249</v>
      </c>
    </row>
    <row r="413" spans="1:4">
      <c r="A413" s="262" t="s">
        <v>4251</v>
      </c>
      <c r="B413" s="259">
        <v>7650</v>
      </c>
      <c r="C413" s="260"/>
      <c r="D413" s="262" t="s">
        <v>4249</v>
      </c>
    </row>
    <row r="414" spans="1:4">
      <c r="A414" s="246"/>
      <c r="B414" s="250"/>
      <c r="D414" s="246"/>
    </row>
    <row r="415" spans="1:4">
      <c r="A415" s="262" t="s">
        <v>4249</v>
      </c>
      <c r="B415" s="250">
        <f>SUM(B404:B413)</f>
        <v>76427</v>
      </c>
      <c r="D415" s="273">
        <f>B415/B403</f>
        <v>1</v>
      </c>
    </row>
    <row r="416" spans="1:4">
      <c r="A416" s="246"/>
      <c r="B416" s="250"/>
      <c r="D416" s="246"/>
    </row>
    <row r="417" spans="1:4">
      <c r="A417" s="246"/>
      <c r="B417" s="250"/>
      <c r="D417" s="246"/>
    </row>
    <row r="418" spans="1:4">
      <c r="A418" s="275" t="s">
        <v>4229</v>
      </c>
      <c r="B418" s="277">
        <f>SUM(B419:B429)</f>
        <v>71143</v>
      </c>
      <c r="C418" s="260"/>
      <c r="D418" s="260"/>
    </row>
    <row r="419" spans="1:4">
      <c r="A419" s="262" t="s">
        <v>4245</v>
      </c>
      <c r="B419" s="259">
        <v>7358</v>
      </c>
      <c r="C419" s="260"/>
      <c r="D419" s="262" t="s">
        <v>4235</v>
      </c>
    </row>
    <row r="420" spans="1:4">
      <c r="A420" s="262" t="s">
        <v>4244</v>
      </c>
      <c r="B420" s="259">
        <v>6954</v>
      </c>
      <c r="C420" s="260"/>
      <c r="D420" s="262" t="s">
        <v>4235</v>
      </c>
    </row>
    <row r="421" spans="1:4">
      <c r="A421" s="262" t="s">
        <v>4247</v>
      </c>
      <c r="B421" s="259">
        <v>6735</v>
      </c>
      <c r="C421" s="260"/>
      <c r="D421" s="262" t="s">
        <v>4229</v>
      </c>
    </row>
    <row r="422" spans="1:4">
      <c r="A422" s="262" t="s">
        <v>4246</v>
      </c>
      <c r="B422" s="259">
        <v>6429</v>
      </c>
      <c r="C422" s="260"/>
      <c r="D422" s="262" t="s">
        <v>4229</v>
      </c>
    </row>
    <row r="423" spans="1:4">
      <c r="A423" s="262" t="s">
        <v>4243</v>
      </c>
      <c r="B423" s="259">
        <v>5695</v>
      </c>
      <c r="C423" s="260"/>
      <c r="D423" s="262" t="s">
        <v>4229</v>
      </c>
    </row>
    <row r="424" spans="1:4">
      <c r="A424" s="262" t="s">
        <v>4241</v>
      </c>
      <c r="B424" s="259">
        <v>6775</v>
      </c>
      <c r="C424" s="260"/>
      <c r="D424" s="262" t="s">
        <v>4229</v>
      </c>
    </row>
    <row r="425" spans="1:4">
      <c r="A425" s="262" t="s">
        <v>4238</v>
      </c>
      <c r="B425" s="259">
        <v>7114</v>
      </c>
      <c r="C425" s="260"/>
      <c r="D425" s="262" t="s">
        <v>4229</v>
      </c>
    </row>
    <row r="426" spans="1:4">
      <c r="A426" s="262" t="s">
        <v>4233</v>
      </c>
      <c r="B426" s="259">
        <v>5568</v>
      </c>
      <c r="C426" s="260"/>
      <c r="D426" s="262" t="s">
        <v>4229</v>
      </c>
    </row>
    <row r="427" spans="1:4">
      <c r="A427" s="262" t="s">
        <v>4232</v>
      </c>
      <c r="B427" s="259">
        <v>6205</v>
      </c>
      <c r="C427" s="260"/>
      <c r="D427" s="262" t="s">
        <v>4229</v>
      </c>
    </row>
    <row r="428" spans="1:4">
      <c r="A428" s="262" t="s">
        <v>4231</v>
      </c>
      <c r="B428" s="259">
        <v>5781</v>
      </c>
      <c r="C428" s="260"/>
      <c r="D428" s="262" t="s">
        <v>4229</v>
      </c>
    </row>
    <row r="429" spans="1:4">
      <c r="A429" s="262" t="s">
        <v>4230</v>
      </c>
      <c r="B429" s="259">
        <v>6529</v>
      </c>
      <c r="C429" s="260"/>
      <c r="D429" s="262" t="s">
        <v>4229</v>
      </c>
    </row>
    <row r="430" spans="1:4">
      <c r="A430" s="260"/>
      <c r="B430" s="263"/>
      <c r="C430" s="260"/>
      <c r="D430" s="260"/>
    </row>
    <row r="431" spans="1:4">
      <c r="A431" s="262" t="s">
        <v>4235</v>
      </c>
      <c r="B431" s="263">
        <f>SUM(B419:B420)</f>
        <v>14312</v>
      </c>
      <c r="C431" s="260"/>
      <c r="D431" s="278">
        <f>B431/B418</f>
        <v>0.20117228680263693</v>
      </c>
    </row>
    <row r="432" spans="1:4">
      <c r="A432" s="262" t="s">
        <v>4229</v>
      </c>
      <c r="B432" s="261">
        <f>B421+B422+B423+B424+B425+SUM(B426:B429)</f>
        <v>56831</v>
      </c>
      <c r="C432" s="260"/>
      <c r="D432" s="278">
        <f>B432/B418</f>
        <v>0.79882771319736301</v>
      </c>
    </row>
    <row r="434" spans="1:8">
      <c r="A434" s="246"/>
      <c r="B434" s="250"/>
      <c r="D434" s="246"/>
    </row>
    <row r="435" spans="1:8">
      <c r="A435" s="264" t="s">
        <v>7551</v>
      </c>
      <c r="B435" s="272">
        <f>SUM(B436:B450)</f>
        <v>74805</v>
      </c>
      <c r="D435" s="246"/>
    </row>
    <row r="436" spans="1:8">
      <c r="A436" s="246" t="s">
        <v>3997</v>
      </c>
      <c r="B436" s="250">
        <v>4521</v>
      </c>
      <c r="D436" s="246" t="s">
        <v>3978</v>
      </c>
    </row>
    <row r="437" spans="1:8">
      <c r="A437" s="246" t="s">
        <v>3993</v>
      </c>
      <c r="B437" s="250">
        <v>4813</v>
      </c>
      <c r="D437" s="246" t="s">
        <v>3978</v>
      </c>
      <c r="F437" s="249"/>
      <c r="H437" s="249"/>
    </row>
    <row r="438" spans="1:8">
      <c r="A438" s="246" t="s">
        <v>812</v>
      </c>
      <c r="B438" s="250">
        <v>4771</v>
      </c>
      <c r="D438" s="246" t="s">
        <v>3978</v>
      </c>
    </row>
    <row r="439" spans="1:8">
      <c r="A439" s="246" t="s">
        <v>3988</v>
      </c>
      <c r="B439" s="250">
        <v>2954</v>
      </c>
      <c r="D439" s="246" t="s">
        <v>3978</v>
      </c>
    </row>
    <row r="440" spans="1:8">
      <c r="A440" s="246" t="s">
        <v>3987</v>
      </c>
      <c r="B440" s="250">
        <v>4767</v>
      </c>
      <c r="D440" s="246" t="s">
        <v>3978</v>
      </c>
    </row>
    <row r="441" spans="1:8">
      <c r="A441" s="246" t="s">
        <v>3985</v>
      </c>
      <c r="B441" s="250">
        <v>5062</v>
      </c>
      <c r="D441" s="246" t="s">
        <v>3978</v>
      </c>
    </row>
    <row r="442" spans="1:8">
      <c r="A442" s="246" t="s">
        <v>3983</v>
      </c>
      <c r="B442" s="250">
        <v>4922</v>
      </c>
      <c r="D442" s="246" t="s">
        <v>3978</v>
      </c>
    </row>
    <row r="443" spans="1:8">
      <c r="A443" s="246" t="s">
        <v>3980</v>
      </c>
      <c r="B443" s="250">
        <v>2634</v>
      </c>
      <c r="D443" s="246" t="s">
        <v>3978</v>
      </c>
      <c r="F443" s="249"/>
      <c r="H443" s="249"/>
    </row>
    <row r="444" spans="1:8">
      <c r="A444" s="246" t="s">
        <v>3996</v>
      </c>
      <c r="B444" s="250">
        <v>5023</v>
      </c>
      <c r="D444" s="246" t="s">
        <v>3977</v>
      </c>
      <c r="F444" s="249"/>
      <c r="H444" s="249"/>
    </row>
    <row r="445" spans="1:8">
      <c r="A445" s="246" t="s">
        <v>3995</v>
      </c>
      <c r="B445" s="248">
        <v>7912</v>
      </c>
      <c r="D445" s="246" t="s">
        <v>3977</v>
      </c>
      <c r="F445" s="249"/>
      <c r="H445" s="249"/>
    </row>
    <row r="446" spans="1:8">
      <c r="A446" s="246" t="s">
        <v>2025</v>
      </c>
      <c r="B446" s="248">
        <v>4535</v>
      </c>
      <c r="D446" s="246" t="s">
        <v>3977</v>
      </c>
      <c r="F446" s="249"/>
      <c r="H446" s="249"/>
    </row>
    <row r="447" spans="1:8">
      <c r="A447" s="246" t="s">
        <v>3994</v>
      </c>
      <c r="B447" s="248">
        <v>5133</v>
      </c>
      <c r="D447" s="246" t="s">
        <v>3977</v>
      </c>
      <c r="F447" s="249"/>
      <c r="H447" s="249"/>
    </row>
    <row r="448" spans="1:8">
      <c r="A448" s="246" t="s">
        <v>3992</v>
      </c>
      <c r="B448" s="248">
        <v>5256</v>
      </c>
      <c r="D448" s="246" t="s">
        <v>3977</v>
      </c>
      <c r="F448" s="249"/>
      <c r="H448" s="249"/>
    </row>
    <row r="449" spans="1:8">
      <c r="A449" s="246" t="s">
        <v>3984</v>
      </c>
      <c r="B449" s="248">
        <v>5117</v>
      </c>
      <c r="D449" s="246" t="s">
        <v>3977</v>
      </c>
      <c r="F449" s="249"/>
      <c r="H449" s="249"/>
    </row>
    <row r="450" spans="1:8">
      <c r="A450" s="246" t="s">
        <v>3979</v>
      </c>
      <c r="B450" s="248">
        <v>7385</v>
      </c>
      <c r="D450" s="246" t="s">
        <v>3977</v>
      </c>
      <c r="F450" s="249"/>
      <c r="H450" s="249"/>
    </row>
    <row r="451" spans="1:8">
      <c r="F451" s="249"/>
      <c r="H451" s="249"/>
    </row>
    <row r="452" spans="1:8">
      <c r="A452" s="246" t="s">
        <v>3978</v>
      </c>
      <c r="B452" s="253">
        <f>SUM(B436:B443)</f>
        <v>34444</v>
      </c>
      <c r="D452" s="266">
        <f>B452/B435</f>
        <v>0.46045050464541143</v>
      </c>
      <c r="F452" s="249"/>
      <c r="H452" s="249"/>
    </row>
    <row r="453" spans="1:8">
      <c r="A453" s="246" t="s">
        <v>3977</v>
      </c>
      <c r="B453" s="253">
        <f>SUM(B444:B450)</f>
        <v>40361</v>
      </c>
      <c r="D453" s="266">
        <f>B453/B435</f>
        <v>0.53954949535458863</v>
      </c>
      <c r="F453" s="249"/>
      <c r="H453" s="249"/>
    </row>
    <row r="454" spans="1:8">
      <c r="F454" s="249"/>
      <c r="H454" s="249"/>
    </row>
    <row r="455" spans="1:8">
      <c r="F455" s="249"/>
      <c r="H455" s="249"/>
    </row>
    <row r="456" spans="1:8">
      <c r="A456" s="275" t="s">
        <v>4208</v>
      </c>
      <c r="B456" s="268">
        <f>SUM(B457:B465)</f>
        <v>71232</v>
      </c>
      <c r="F456" s="249"/>
      <c r="H456" s="249"/>
    </row>
    <row r="457" spans="1:8">
      <c r="A457" s="262" t="s">
        <v>2408</v>
      </c>
      <c r="B457" s="250">
        <v>8501</v>
      </c>
      <c r="C457" s="260"/>
      <c r="D457" s="262" t="s">
        <v>4208</v>
      </c>
      <c r="F457" s="249"/>
      <c r="H457" s="249"/>
    </row>
    <row r="458" spans="1:8">
      <c r="A458" s="262" t="s">
        <v>4226</v>
      </c>
      <c r="B458" s="250">
        <v>8984</v>
      </c>
      <c r="C458" s="260"/>
      <c r="D458" s="262" t="s">
        <v>4208</v>
      </c>
      <c r="F458" s="249"/>
      <c r="H458" s="249"/>
    </row>
    <row r="459" spans="1:8">
      <c r="A459" s="262" t="s">
        <v>1897</v>
      </c>
      <c r="B459" s="250">
        <v>7538</v>
      </c>
      <c r="C459" s="260"/>
      <c r="D459" s="262" t="s">
        <v>4208</v>
      </c>
      <c r="F459" s="249"/>
      <c r="H459" s="249"/>
    </row>
    <row r="460" spans="1:8">
      <c r="A460" s="262" t="s">
        <v>4223</v>
      </c>
      <c r="B460" s="250">
        <v>6920</v>
      </c>
      <c r="C460" s="260"/>
      <c r="D460" s="262" t="s">
        <v>4208</v>
      </c>
    </row>
    <row r="461" spans="1:8">
      <c r="A461" s="262" t="s">
        <v>4222</v>
      </c>
      <c r="B461" s="250">
        <v>7202</v>
      </c>
      <c r="C461" s="260"/>
      <c r="D461" s="262" t="s">
        <v>4208</v>
      </c>
    </row>
    <row r="462" spans="1:8">
      <c r="A462" s="262" t="s">
        <v>4220</v>
      </c>
      <c r="B462" s="250">
        <v>7964</v>
      </c>
      <c r="C462" s="260"/>
      <c r="D462" s="262" t="s">
        <v>4208</v>
      </c>
    </row>
    <row r="463" spans="1:8">
      <c r="A463" s="262" t="s">
        <v>861</v>
      </c>
      <c r="B463" s="248">
        <v>8157</v>
      </c>
      <c r="C463" s="260"/>
      <c r="D463" s="262" t="s">
        <v>4208</v>
      </c>
    </row>
    <row r="464" spans="1:8">
      <c r="A464" s="262" t="s">
        <v>832</v>
      </c>
      <c r="B464" s="248">
        <v>8081</v>
      </c>
      <c r="C464" s="260"/>
      <c r="D464" s="262" t="s">
        <v>4208</v>
      </c>
    </row>
    <row r="465" spans="1:8">
      <c r="A465" s="262" t="s">
        <v>63</v>
      </c>
      <c r="B465" s="250">
        <v>7885</v>
      </c>
      <c r="C465" s="260"/>
      <c r="D465" s="262" t="s">
        <v>4208</v>
      </c>
    </row>
    <row r="467" spans="1:8">
      <c r="A467" s="262" t="s">
        <v>4208</v>
      </c>
      <c r="B467" s="253">
        <f>SUM(B457:B465)</f>
        <v>71232</v>
      </c>
      <c r="D467" s="266">
        <f>B467/B456</f>
        <v>1</v>
      </c>
    </row>
    <row r="469" spans="1:8">
      <c r="B469" s="247"/>
    </row>
    <row r="470" spans="1:8">
      <c r="F470" s="249"/>
      <c r="H470" s="249"/>
    </row>
    <row r="471" spans="1:8">
      <c r="A471" s="275" t="s">
        <v>4324</v>
      </c>
      <c r="B471" s="277">
        <f>SUM(B472:B480)</f>
        <v>72720</v>
      </c>
      <c r="C471" s="260"/>
      <c r="D471" s="260"/>
      <c r="F471" s="249"/>
      <c r="H471" s="249"/>
    </row>
    <row r="472" spans="1:8">
      <c r="A472" s="262" t="s">
        <v>4315</v>
      </c>
      <c r="B472" s="250">
        <v>5984</v>
      </c>
      <c r="C472" s="260"/>
      <c r="D472" s="262" t="s">
        <v>4293</v>
      </c>
      <c r="F472" s="249"/>
      <c r="H472" s="249"/>
    </row>
    <row r="473" spans="1:8">
      <c r="A473" s="262" t="s">
        <v>4218</v>
      </c>
      <c r="B473" s="250">
        <v>7547</v>
      </c>
      <c r="C473" s="260"/>
      <c r="D473" s="262" t="s">
        <v>4209</v>
      </c>
      <c r="E473" s="250"/>
      <c r="F473" s="249"/>
      <c r="H473" s="249"/>
    </row>
    <row r="474" spans="1:8">
      <c r="A474" s="262" t="s">
        <v>4217</v>
      </c>
      <c r="B474" s="250">
        <v>7976</v>
      </c>
      <c r="C474" s="260"/>
      <c r="D474" s="262" t="s">
        <v>4209</v>
      </c>
      <c r="E474" s="248"/>
      <c r="F474" s="249"/>
      <c r="H474" s="249"/>
    </row>
    <row r="475" spans="1:8">
      <c r="A475" s="262" t="s">
        <v>4216</v>
      </c>
      <c r="B475" s="250">
        <v>9719</v>
      </c>
      <c r="C475" s="260"/>
      <c r="D475" s="262" t="s">
        <v>4209</v>
      </c>
      <c r="E475" s="248"/>
      <c r="F475" s="249"/>
      <c r="H475" s="249"/>
    </row>
    <row r="476" spans="1:8">
      <c r="A476" s="262" t="s">
        <v>4215</v>
      </c>
      <c r="B476" s="250">
        <v>8109</v>
      </c>
      <c r="C476" s="260"/>
      <c r="D476" s="262" t="s">
        <v>4209</v>
      </c>
      <c r="E476" s="248"/>
      <c r="F476" s="249"/>
      <c r="H476" s="249"/>
    </row>
    <row r="477" spans="1:8">
      <c r="A477" s="262" t="s">
        <v>4219</v>
      </c>
      <c r="B477" s="248">
        <v>8084</v>
      </c>
      <c r="C477" s="260"/>
      <c r="D477" s="262" t="s">
        <v>4207</v>
      </c>
      <c r="E477" s="248"/>
      <c r="F477" s="249"/>
      <c r="H477" s="249"/>
    </row>
    <row r="478" spans="1:8">
      <c r="A478" s="262" t="s">
        <v>4214</v>
      </c>
      <c r="B478" s="248">
        <v>8654</v>
      </c>
      <c r="C478" s="260"/>
      <c r="D478" s="262" t="s">
        <v>4207</v>
      </c>
      <c r="F478" s="249"/>
      <c r="H478" s="249"/>
    </row>
    <row r="479" spans="1:8">
      <c r="A479" s="262" t="s">
        <v>4213</v>
      </c>
      <c r="B479" s="248">
        <v>8801</v>
      </c>
      <c r="C479" s="260"/>
      <c r="D479" s="262" t="s">
        <v>4207</v>
      </c>
      <c r="F479" s="249"/>
      <c r="H479" s="249"/>
    </row>
    <row r="480" spans="1:8">
      <c r="A480" s="262" t="s">
        <v>4211</v>
      </c>
      <c r="B480" s="248">
        <v>7846</v>
      </c>
      <c r="C480" s="260"/>
      <c r="D480" s="262" t="s">
        <v>4207</v>
      </c>
      <c r="F480" s="249"/>
      <c r="H480" s="249"/>
    </row>
    <row r="481" spans="1:8">
      <c r="F481" s="249"/>
      <c r="H481" s="249"/>
    </row>
    <row r="482" spans="1:8">
      <c r="A482" s="262" t="s">
        <v>4293</v>
      </c>
      <c r="B482" s="253">
        <f>B472</f>
        <v>5984</v>
      </c>
      <c r="D482" s="266">
        <f>B482/B471</f>
        <v>8.2288228822882295E-2</v>
      </c>
    </row>
    <row r="483" spans="1:8">
      <c r="A483" s="262" t="s">
        <v>4209</v>
      </c>
      <c r="B483" s="247">
        <f>SUM(B473:B476)</f>
        <v>33351</v>
      </c>
      <c r="D483" s="266">
        <f>B483/B471</f>
        <v>0.45862211221122112</v>
      </c>
    </row>
    <row r="484" spans="1:8">
      <c r="A484" s="262" t="s">
        <v>4207</v>
      </c>
      <c r="B484" s="247">
        <f>SUM(B477:B480)</f>
        <v>33385</v>
      </c>
      <c r="D484" s="266">
        <f>B484/B471</f>
        <v>0.4590896589658966</v>
      </c>
    </row>
    <row r="487" spans="1:8">
      <c r="A487" s="275" t="s">
        <v>4248</v>
      </c>
      <c r="B487" s="277">
        <f>SUM(B488:B497)</f>
        <v>74618</v>
      </c>
      <c r="C487" s="260"/>
      <c r="D487" s="260"/>
    </row>
    <row r="488" spans="1:8">
      <c r="A488" s="262" t="s">
        <v>4262</v>
      </c>
      <c r="B488" s="259">
        <v>7771</v>
      </c>
      <c r="C488" s="260"/>
      <c r="D488" s="262" t="s">
        <v>4248</v>
      </c>
    </row>
    <row r="489" spans="1:8">
      <c r="A489" s="262" t="s">
        <v>4261</v>
      </c>
      <c r="B489" s="259">
        <v>8096</v>
      </c>
      <c r="C489" s="260"/>
      <c r="D489" s="262" t="s">
        <v>4248</v>
      </c>
    </row>
    <row r="490" spans="1:8">
      <c r="A490" s="262" t="s">
        <v>4260</v>
      </c>
      <c r="B490" s="259">
        <v>7424</v>
      </c>
      <c r="C490" s="260"/>
      <c r="D490" s="262" t="s">
        <v>4248</v>
      </c>
    </row>
    <row r="491" spans="1:8">
      <c r="A491" s="262" t="s">
        <v>4256</v>
      </c>
      <c r="B491" s="259">
        <v>6869</v>
      </c>
      <c r="C491" s="260"/>
      <c r="D491" s="262" t="s">
        <v>4248</v>
      </c>
    </row>
    <row r="492" spans="1:8">
      <c r="A492" s="262" t="s">
        <v>4255</v>
      </c>
      <c r="B492" s="259">
        <v>7427</v>
      </c>
      <c r="C492" s="260"/>
      <c r="D492" s="262" t="s">
        <v>4248</v>
      </c>
    </row>
    <row r="493" spans="1:8">
      <c r="A493" s="262" t="s">
        <v>520</v>
      </c>
      <c r="B493" s="259">
        <v>6587</v>
      </c>
      <c r="C493" s="260"/>
      <c r="D493" s="262" t="s">
        <v>4248</v>
      </c>
    </row>
    <row r="494" spans="1:8">
      <c r="A494" s="262" t="s">
        <v>1915</v>
      </c>
      <c r="B494" s="259">
        <v>6844</v>
      </c>
      <c r="C494" s="260"/>
      <c r="D494" s="262" t="s">
        <v>4248</v>
      </c>
    </row>
    <row r="495" spans="1:8">
      <c r="A495" s="262" t="s">
        <v>4253</v>
      </c>
      <c r="B495" s="259">
        <v>8201</v>
      </c>
      <c r="C495" s="260"/>
      <c r="D495" s="262" t="s">
        <v>4248</v>
      </c>
    </row>
    <row r="496" spans="1:8">
      <c r="A496" s="262" t="s">
        <v>731</v>
      </c>
      <c r="B496" s="259">
        <v>8301</v>
      </c>
      <c r="C496" s="260"/>
      <c r="D496" s="262" t="s">
        <v>4248</v>
      </c>
    </row>
    <row r="497" spans="1:4">
      <c r="A497" s="262" t="s">
        <v>4250</v>
      </c>
      <c r="B497" s="259">
        <v>7098</v>
      </c>
      <c r="C497" s="260"/>
      <c r="D497" s="262" t="s">
        <v>4248</v>
      </c>
    </row>
    <row r="498" spans="1:4">
      <c r="A498" s="260"/>
      <c r="B498" s="263"/>
      <c r="C498" s="260"/>
      <c r="D498" s="260"/>
    </row>
    <row r="499" spans="1:4">
      <c r="A499" s="262" t="s">
        <v>4248</v>
      </c>
      <c r="B499" s="261">
        <f>SUM(B488:B490)+B491+B492+B493+SUM(B494:B496)+B497</f>
        <v>74618</v>
      </c>
      <c r="C499" s="260"/>
      <c r="D499" s="278">
        <f>B499/B487</f>
        <v>1</v>
      </c>
    </row>
    <row r="502" spans="1:4">
      <c r="A502" s="279" t="s">
        <v>7548</v>
      </c>
      <c r="B502" s="268">
        <f>SUM(B503:B514)</f>
        <v>74502</v>
      </c>
    </row>
    <row r="503" spans="1:4">
      <c r="A503" s="255" t="s">
        <v>4115</v>
      </c>
      <c r="B503" s="250">
        <v>6319</v>
      </c>
      <c r="C503" s="254"/>
      <c r="D503" s="255" t="s">
        <v>4058</v>
      </c>
    </row>
    <row r="504" spans="1:4">
      <c r="A504" s="262" t="s">
        <v>4312</v>
      </c>
      <c r="B504" s="250">
        <v>6954</v>
      </c>
      <c r="C504" s="260"/>
      <c r="D504" s="262" t="s">
        <v>4293</v>
      </c>
    </row>
    <row r="505" spans="1:4">
      <c r="A505" s="262" t="s">
        <v>4294</v>
      </c>
      <c r="B505" s="250">
        <v>6702</v>
      </c>
      <c r="C505" s="260"/>
      <c r="D505" s="262" t="s">
        <v>4293</v>
      </c>
    </row>
    <row r="506" spans="1:4">
      <c r="A506" s="255" t="s">
        <v>4114</v>
      </c>
      <c r="B506" s="248">
        <v>6180</v>
      </c>
      <c r="C506" s="254"/>
      <c r="D506" s="255" t="s">
        <v>4054</v>
      </c>
    </row>
    <row r="507" spans="1:4">
      <c r="A507" s="255" t="s">
        <v>4109</v>
      </c>
      <c r="B507" s="248">
        <v>5962</v>
      </c>
      <c r="C507" s="254"/>
      <c r="D507" s="255" t="s">
        <v>4054</v>
      </c>
    </row>
    <row r="508" spans="1:4">
      <c r="A508" s="255" t="s">
        <v>4103</v>
      </c>
      <c r="B508" s="248">
        <v>5761</v>
      </c>
      <c r="C508" s="254"/>
      <c r="D508" s="255" t="s">
        <v>4054</v>
      </c>
    </row>
    <row r="509" spans="1:4">
      <c r="A509" s="255" t="s">
        <v>4102</v>
      </c>
      <c r="B509" s="248">
        <v>2886</v>
      </c>
      <c r="C509" s="254"/>
      <c r="D509" s="255" t="s">
        <v>4054</v>
      </c>
    </row>
    <row r="510" spans="1:4">
      <c r="A510" s="255" t="s">
        <v>4098</v>
      </c>
      <c r="B510" s="248">
        <v>8995</v>
      </c>
      <c r="C510" s="254"/>
      <c r="D510" s="255" t="s">
        <v>4054</v>
      </c>
    </row>
    <row r="511" spans="1:4">
      <c r="A511" s="255" t="s">
        <v>4095</v>
      </c>
      <c r="B511" s="248">
        <v>6026</v>
      </c>
      <c r="C511" s="254"/>
      <c r="D511" s="255" t="s">
        <v>4054</v>
      </c>
    </row>
    <row r="512" spans="1:4">
      <c r="A512" s="255" t="s">
        <v>4085</v>
      </c>
      <c r="B512" s="248">
        <v>5871</v>
      </c>
      <c r="C512" s="254"/>
      <c r="D512" s="255" t="s">
        <v>4054</v>
      </c>
    </row>
    <row r="513" spans="1:4">
      <c r="A513" s="255" t="s">
        <v>4084</v>
      </c>
      <c r="B513" s="248">
        <v>6440</v>
      </c>
      <c r="C513" s="254"/>
      <c r="D513" s="255" t="s">
        <v>4054</v>
      </c>
    </row>
    <row r="514" spans="1:4">
      <c r="A514" s="255" t="s">
        <v>4064</v>
      </c>
      <c r="B514" s="248">
        <v>6406</v>
      </c>
      <c r="C514" s="254"/>
      <c r="D514" s="255" t="s">
        <v>4054</v>
      </c>
    </row>
    <row r="515" spans="1:4">
      <c r="B515" s="247"/>
    </row>
    <row r="516" spans="1:4">
      <c r="A516" s="255" t="s">
        <v>4058</v>
      </c>
      <c r="B516" s="247">
        <f>B503</f>
        <v>6319</v>
      </c>
      <c r="D516" s="266">
        <f>B516/B502</f>
        <v>8.4816514992886102E-2</v>
      </c>
    </row>
    <row r="517" spans="1:4">
      <c r="A517" s="262" t="s">
        <v>4293</v>
      </c>
      <c r="B517" s="253">
        <f>SUM(B504:B505)</f>
        <v>13656</v>
      </c>
      <c r="D517" s="266">
        <f>B517/B502</f>
        <v>0.1832970926954981</v>
      </c>
    </row>
    <row r="518" spans="1:4">
      <c r="A518" s="255" t="s">
        <v>4054</v>
      </c>
      <c r="B518" s="253">
        <f>SUM(B506:B514)</f>
        <v>54527</v>
      </c>
      <c r="D518" s="266">
        <f>B518/B502</f>
        <v>0.73188639231161579</v>
      </c>
    </row>
  </sheetData>
  <printOptions gridLinesSet="0"/>
  <pageMargins left="0.78740157480314965" right="0" top="0.51181102362204722" bottom="0.51181102362204722" header="0.51181102362204722" footer="0.51181102362204722"/>
  <pageSetup paperSize="9" scale="63" orientation="portrait" horizontalDpi="300" verticalDpi="300"/>
  <headerFooter alignWithMargins="0">
    <oddFooter>&amp;C&amp;"Times New Roman,Regular"&amp;8&amp;P of &amp;N</oddFooter>
  </headerFooter>
  <ignoredErrors>
    <ignoredError sqref="B204 B115 B323 B273 B318 D318:D320 B435 B223 D250:D252 B255 B347 D361:D363 B367 B384 D399:D400 B403 B415 D415 B418 B471 B487 B499 B516" unlockedFormula="1"/>
    <ignoredError sqref="B219 B179:B182 B139:B140 B341:B344 B294:B296 B452:B453 B24:B25 B43:B46 B62:B64 B91:B92 B110:B112 B157:B158 B199:B201 B250:B252 B431" formulaRange="1"/>
    <ignoredError sqref="B220 B319:B320 B268:B270 B361:B363 B379:B381 B399:B400 B432 B483:B484 B517:B518" formulaRange="1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H1397"/>
  <sheetViews>
    <sheetView showGridLines="0" workbookViewId="0"/>
  </sheetViews>
  <sheetFormatPr baseColWidth="10" defaultColWidth="12.6640625" defaultRowHeight="14" x14ac:dyDescent="0"/>
  <cols>
    <col min="1" max="1" width="44.6640625" style="411" customWidth="1"/>
    <col min="2" max="2" width="10" style="411" customWidth="1"/>
    <col min="3" max="3" width="2.33203125" style="411" customWidth="1"/>
    <col min="4" max="4" width="33.6640625" style="411" customWidth="1"/>
    <col min="5" max="5" width="10.33203125" style="411" customWidth="1"/>
    <col min="6" max="16384" width="12.6640625" style="411"/>
  </cols>
  <sheetData>
    <row r="1" spans="1:4">
      <c r="A1" s="440" t="s">
        <v>7521</v>
      </c>
      <c r="B1" s="441">
        <f>SUM(B2:B20)</f>
        <v>72513</v>
      </c>
      <c r="C1" s="424"/>
      <c r="D1" s="424"/>
    </row>
    <row r="2" spans="1:4">
      <c r="A2" s="426" t="s">
        <v>7214</v>
      </c>
      <c r="B2" s="3">
        <v>3892</v>
      </c>
      <c r="C2" s="424"/>
      <c r="D2" s="426" t="s">
        <v>7166</v>
      </c>
    </row>
    <row r="3" spans="1:4">
      <c r="A3" s="426" t="s">
        <v>7217</v>
      </c>
      <c r="B3" s="3">
        <v>4417</v>
      </c>
      <c r="C3" s="424"/>
      <c r="D3" s="426" t="s">
        <v>7166</v>
      </c>
    </row>
    <row r="4" spans="1:4">
      <c r="A4" s="426" t="s">
        <v>7218</v>
      </c>
      <c r="B4" s="3">
        <v>4489</v>
      </c>
      <c r="C4" s="424"/>
      <c r="D4" s="426" t="s">
        <v>7166</v>
      </c>
    </row>
    <row r="5" spans="1:4">
      <c r="A5" s="426" t="s">
        <v>7259</v>
      </c>
      <c r="B5" s="9">
        <v>3982</v>
      </c>
      <c r="C5" s="424"/>
      <c r="D5" s="426" t="s">
        <v>7169</v>
      </c>
    </row>
    <row r="6" spans="1:4">
      <c r="A6" s="426" t="s">
        <v>5723</v>
      </c>
      <c r="B6" s="9">
        <v>3233</v>
      </c>
      <c r="C6" s="424"/>
      <c r="D6" s="426" t="s">
        <v>7169</v>
      </c>
    </row>
    <row r="7" spans="1:4">
      <c r="A7" s="426" t="s">
        <v>7260</v>
      </c>
      <c r="B7" s="9">
        <v>3333</v>
      </c>
      <c r="C7" s="424"/>
      <c r="D7" s="426" t="s">
        <v>7169</v>
      </c>
    </row>
    <row r="8" spans="1:4">
      <c r="A8" s="426" t="s">
        <v>700</v>
      </c>
      <c r="B8" s="9">
        <v>3596</v>
      </c>
      <c r="C8" s="424"/>
      <c r="D8" s="426" t="s">
        <v>7169</v>
      </c>
    </row>
    <row r="9" spans="1:4">
      <c r="A9" s="426" t="s">
        <v>2580</v>
      </c>
      <c r="B9" s="9">
        <v>3260</v>
      </c>
      <c r="C9" s="424"/>
      <c r="D9" s="426" t="s">
        <v>7169</v>
      </c>
    </row>
    <row r="10" spans="1:4">
      <c r="A10" s="426" t="s">
        <v>7261</v>
      </c>
      <c r="B10" s="9">
        <v>3547</v>
      </c>
      <c r="C10" s="424"/>
      <c r="D10" s="426" t="s">
        <v>7169</v>
      </c>
    </row>
    <row r="11" spans="1:4">
      <c r="A11" s="426" t="s">
        <v>7262</v>
      </c>
      <c r="B11" s="9">
        <v>3569</v>
      </c>
      <c r="C11" s="424"/>
      <c r="D11" s="426" t="s">
        <v>7169</v>
      </c>
    </row>
    <row r="12" spans="1:4">
      <c r="A12" s="426" t="s">
        <v>7263</v>
      </c>
      <c r="B12" s="9">
        <v>3508</v>
      </c>
      <c r="C12" s="424"/>
      <c r="D12" s="426" t="s">
        <v>7169</v>
      </c>
    </row>
    <row r="13" spans="1:4">
      <c r="A13" s="426" t="s">
        <v>7264</v>
      </c>
      <c r="B13" s="9">
        <v>3485</v>
      </c>
      <c r="C13" s="424"/>
      <c r="D13" s="426" t="s">
        <v>7169</v>
      </c>
    </row>
    <row r="14" spans="1:4">
      <c r="A14" s="426" t="s">
        <v>7265</v>
      </c>
      <c r="B14" s="9">
        <v>3239</v>
      </c>
      <c r="C14" s="424"/>
      <c r="D14" s="426" t="s">
        <v>7169</v>
      </c>
    </row>
    <row r="15" spans="1:4">
      <c r="A15" s="426" t="s">
        <v>7266</v>
      </c>
      <c r="B15" s="9">
        <v>4964</v>
      </c>
      <c r="C15" s="424"/>
      <c r="D15" s="426" t="s">
        <v>7169</v>
      </c>
    </row>
    <row r="16" spans="1:4">
      <c r="A16" s="426" t="s">
        <v>7267</v>
      </c>
      <c r="B16" s="9">
        <v>2999</v>
      </c>
      <c r="C16" s="424"/>
      <c r="D16" s="426" t="s">
        <v>7169</v>
      </c>
    </row>
    <row r="17" spans="1:4">
      <c r="A17" s="426" t="s">
        <v>7268</v>
      </c>
      <c r="B17" s="9">
        <v>5093</v>
      </c>
      <c r="C17" s="424"/>
      <c r="D17" s="426" t="s">
        <v>7169</v>
      </c>
    </row>
    <row r="18" spans="1:4">
      <c r="A18" s="426" t="s">
        <v>2181</v>
      </c>
      <c r="B18" s="9">
        <v>3357</v>
      </c>
      <c r="C18" s="424"/>
      <c r="D18" s="426" t="s">
        <v>7169</v>
      </c>
    </row>
    <row r="19" spans="1:4">
      <c r="A19" s="426" t="s">
        <v>7269</v>
      </c>
      <c r="B19" s="9">
        <v>5076</v>
      </c>
      <c r="C19" s="424"/>
      <c r="D19" s="426" t="s">
        <v>7169</v>
      </c>
    </row>
    <row r="20" spans="1:4">
      <c r="A20" s="426" t="s">
        <v>7270</v>
      </c>
      <c r="B20" s="9">
        <v>3474</v>
      </c>
      <c r="C20" s="424"/>
      <c r="D20" s="426" t="s">
        <v>7169</v>
      </c>
    </row>
    <row r="21" spans="1:4">
      <c r="A21" s="424"/>
      <c r="B21" s="428"/>
      <c r="C21" s="424"/>
      <c r="D21" s="424"/>
    </row>
    <row r="22" spans="1:4">
      <c r="A22" s="426" t="s">
        <v>7166</v>
      </c>
      <c r="B22" s="413">
        <f>SUM(B2:B4)</f>
        <v>12798</v>
      </c>
      <c r="C22" s="424"/>
      <c r="D22" s="442">
        <f>B22/B1</f>
        <v>0.17649249100161352</v>
      </c>
    </row>
    <row r="23" spans="1:4">
      <c r="A23" s="426" t="s">
        <v>7169</v>
      </c>
      <c r="B23" s="427">
        <f>SUM(B5:B20)</f>
        <v>59715</v>
      </c>
      <c r="D23" s="442">
        <f>B23/B1</f>
        <v>0.82350750899838654</v>
      </c>
    </row>
    <row r="26" spans="1:4">
      <c r="A26" s="434" t="s">
        <v>7518</v>
      </c>
      <c r="B26" s="435">
        <f>SUM(B27:B37)</f>
        <v>77647</v>
      </c>
    </row>
    <row r="27" spans="1:4">
      <c r="A27" s="419" t="s">
        <v>7125</v>
      </c>
      <c r="B27" s="3">
        <v>8160</v>
      </c>
      <c r="C27" s="420"/>
      <c r="D27" s="419" t="s">
        <v>6948</v>
      </c>
    </row>
    <row r="28" spans="1:4">
      <c r="A28" s="419" t="s">
        <v>7127</v>
      </c>
      <c r="B28" s="3">
        <v>7073</v>
      </c>
      <c r="C28" s="420"/>
      <c r="D28" s="419" t="s">
        <v>6948</v>
      </c>
    </row>
    <row r="29" spans="1:4">
      <c r="A29" s="419" t="s">
        <v>815</v>
      </c>
      <c r="B29" s="3">
        <v>9336</v>
      </c>
      <c r="C29" s="420"/>
      <c r="D29" s="419" t="s">
        <v>6948</v>
      </c>
    </row>
    <row r="30" spans="1:4">
      <c r="A30" s="419" t="s">
        <v>7133</v>
      </c>
      <c r="B30" s="3">
        <v>7132</v>
      </c>
      <c r="C30" s="420"/>
      <c r="D30" s="419" t="s">
        <v>6948</v>
      </c>
    </row>
    <row r="31" spans="1:4">
      <c r="A31" s="419" t="s">
        <v>7134</v>
      </c>
      <c r="B31" s="3">
        <v>7084</v>
      </c>
      <c r="C31" s="420"/>
      <c r="D31" s="419" t="s">
        <v>6948</v>
      </c>
    </row>
    <row r="32" spans="1:4">
      <c r="A32" s="419" t="s">
        <v>7137</v>
      </c>
      <c r="B32" s="3">
        <v>8267</v>
      </c>
      <c r="C32" s="420"/>
      <c r="D32" s="419" t="s">
        <v>6948</v>
      </c>
    </row>
    <row r="33" spans="1:4">
      <c r="A33" s="419" t="s">
        <v>1871</v>
      </c>
      <c r="B33" s="3">
        <v>7467</v>
      </c>
      <c r="C33" s="420"/>
      <c r="D33" s="419" t="s">
        <v>6948</v>
      </c>
    </row>
    <row r="34" spans="1:4">
      <c r="A34" s="419" t="s">
        <v>7128</v>
      </c>
      <c r="B34" s="3">
        <v>6520</v>
      </c>
      <c r="C34" s="420"/>
      <c r="D34" s="419" t="s">
        <v>6971</v>
      </c>
    </row>
    <row r="35" spans="1:4">
      <c r="A35" s="410" t="s">
        <v>6698</v>
      </c>
      <c r="B35" s="9">
        <v>3349</v>
      </c>
      <c r="D35" s="410" t="s">
        <v>6674</v>
      </c>
    </row>
    <row r="36" spans="1:4">
      <c r="A36" s="410" t="s">
        <v>6699</v>
      </c>
      <c r="B36" s="9">
        <v>9902</v>
      </c>
      <c r="D36" s="410" t="s">
        <v>6674</v>
      </c>
    </row>
    <row r="37" spans="1:4">
      <c r="A37" s="410" t="s">
        <v>6708</v>
      </c>
      <c r="B37" s="9">
        <v>3357</v>
      </c>
      <c r="D37" s="410" t="s">
        <v>6674</v>
      </c>
    </row>
    <row r="39" spans="1:4">
      <c r="A39" s="419" t="s">
        <v>6948</v>
      </c>
      <c r="B39" s="413">
        <f>SUM(B27:B33)</f>
        <v>54519</v>
      </c>
      <c r="D39" s="436">
        <f>B39/B26</f>
        <v>0.70213916828724865</v>
      </c>
    </row>
    <row r="40" spans="1:4">
      <c r="A40" s="419" t="s">
        <v>6971</v>
      </c>
      <c r="B40" s="413">
        <f>B34</f>
        <v>6520</v>
      </c>
      <c r="D40" s="436">
        <f>B40/B26</f>
        <v>8.3969760583151962E-2</v>
      </c>
    </row>
    <row r="41" spans="1:4">
      <c r="A41" s="410" t="s">
        <v>6674</v>
      </c>
      <c r="B41" s="413">
        <f>SUM(B35:B37)</f>
        <v>16608</v>
      </c>
      <c r="D41" s="436">
        <f>B41/B26</f>
        <v>0.21389107112959935</v>
      </c>
    </row>
    <row r="44" spans="1:4">
      <c r="A44" s="434" t="s">
        <v>6949</v>
      </c>
      <c r="B44" s="443">
        <f>SUM(B45:B53)</f>
        <v>76869</v>
      </c>
      <c r="C44" s="420"/>
      <c r="D44" s="420"/>
    </row>
    <row r="45" spans="1:4">
      <c r="A45" s="419" t="s">
        <v>7107</v>
      </c>
      <c r="B45" s="3">
        <v>8561</v>
      </c>
      <c r="C45" s="420"/>
      <c r="D45" s="419" t="s">
        <v>6949</v>
      </c>
    </row>
    <row r="46" spans="1:4">
      <c r="A46" s="419" t="s">
        <v>7108</v>
      </c>
      <c r="B46" s="3">
        <v>8157</v>
      </c>
      <c r="C46" s="420"/>
      <c r="D46" s="419" t="s">
        <v>6949</v>
      </c>
    </row>
    <row r="47" spans="1:4">
      <c r="A47" s="419" t="s">
        <v>7109</v>
      </c>
      <c r="B47" s="3">
        <v>8338</v>
      </c>
      <c r="C47" s="420"/>
      <c r="D47" s="419" t="s">
        <v>6949</v>
      </c>
    </row>
    <row r="48" spans="1:4">
      <c r="A48" s="419" t="s">
        <v>832</v>
      </c>
      <c r="B48" s="3">
        <v>8283</v>
      </c>
      <c r="C48" s="420"/>
      <c r="D48" s="419" t="s">
        <v>6949</v>
      </c>
    </row>
    <row r="49" spans="1:4">
      <c r="A49" s="419" t="s">
        <v>7116</v>
      </c>
      <c r="B49" s="3">
        <v>9046</v>
      </c>
      <c r="C49" s="420"/>
      <c r="D49" s="419" t="s">
        <v>6957</v>
      </c>
    </row>
    <row r="50" spans="1:4">
      <c r="A50" s="419" t="s">
        <v>7117</v>
      </c>
      <c r="B50" s="3">
        <v>8596</v>
      </c>
      <c r="C50" s="420"/>
      <c r="D50" s="419" t="s">
        <v>6969</v>
      </c>
    </row>
    <row r="51" spans="1:4">
      <c r="A51" s="419" t="s">
        <v>7122</v>
      </c>
      <c r="B51" s="4">
        <v>8485</v>
      </c>
      <c r="C51" s="420"/>
      <c r="D51" s="419" t="s">
        <v>6969</v>
      </c>
    </row>
    <row r="52" spans="1:4">
      <c r="A52" s="419" t="s">
        <v>7123</v>
      </c>
      <c r="B52" s="4">
        <v>9086</v>
      </c>
      <c r="C52" s="420"/>
      <c r="D52" s="419" t="s">
        <v>6969</v>
      </c>
    </row>
    <row r="53" spans="1:4">
      <c r="A53" s="419" t="s">
        <v>7124</v>
      </c>
      <c r="B53" s="4">
        <v>8317</v>
      </c>
      <c r="C53" s="420"/>
      <c r="D53" s="419" t="s">
        <v>6969</v>
      </c>
    </row>
    <row r="55" spans="1:4">
      <c r="A55" s="419" t="s">
        <v>6949</v>
      </c>
      <c r="B55" s="413">
        <f>SUM(B45:B48)</f>
        <v>33339</v>
      </c>
      <c r="D55" s="436">
        <f>B55/B44</f>
        <v>0.43371189946532412</v>
      </c>
    </row>
    <row r="56" spans="1:4">
      <c r="A56" s="419" t="s">
        <v>6957</v>
      </c>
      <c r="B56" s="413">
        <f>B49</f>
        <v>9046</v>
      </c>
      <c r="D56" s="436">
        <f>B56/B44</f>
        <v>0.11768072955287567</v>
      </c>
    </row>
    <row r="57" spans="1:4">
      <c r="A57" s="419" t="s">
        <v>6969</v>
      </c>
      <c r="B57" s="413">
        <f>SUM(B50:B53)</f>
        <v>34484</v>
      </c>
      <c r="D57" s="436">
        <f>B57/B44</f>
        <v>0.4486073709818002</v>
      </c>
    </row>
    <row r="60" spans="1:4">
      <c r="A60" s="444" t="s">
        <v>6795</v>
      </c>
      <c r="B60" s="445">
        <f>SUM(B61:B87)</f>
        <v>75278</v>
      </c>
      <c r="C60" s="416"/>
      <c r="D60" s="416"/>
    </row>
    <row r="61" spans="1:4">
      <c r="A61" s="415" t="s">
        <v>6823</v>
      </c>
      <c r="B61" s="3">
        <v>1665</v>
      </c>
      <c r="C61" s="416"/>
      <c r="D61" s="415" t="s">
        <v>6795</v>
      </c>
    </row>
    <row r="62" spans="1:4">
      <c r="A62" s="415" t="s">
        <v>700</v>
      </c>
      <c r="B62" s="3">
        <v>2792</v>
      </c>
      <c r="C62" s="416"/>
      <c r="D62" s="415" t="s">
        <v>6795</v>
      </c>
    </row>
    <row r="63" spans="1:4">
      <c r="A63" s="415" t="s">
        <v>6824</v>
      </c>
      <c r="B63" s="3">
        <v>4948</v>
      </c>
      <c r="C63" s="416"/>
      <c r="D63" s="415" t="s">
        <v>6795</v>
      </c>
    </row>
    <row r="64" spans="1:4">
      <c r="A64" s="415" t="s">
        <v>6825</v>
      </c>
      <c r="B64" s="3">
        <v>4728</v>
      </c>
      <c r="C64" s="416"/>
      <c r="D64" s="415" t="s">
        <v>6795</v>
      </c>
    </row>
    <row r="65" spans="1:4">
      <c r="A65" s="415" t="s">
        <v>6826</v>
      </c>
      <c r="B65" s="3">
        <v>4156</v>
      </c>
      <c r="C65" s="416"/>
      <c r="D65" s="415" t="s">
        <v>6795</v>
      </c>
    </row>
    <row r="66" spans="1:4">
      <c r="A66" s="415" t="s">
        <v>6827</v>
      </c>
      <c r="B66" s="3">
        <v>4243</v>
      </c>
      <c r="C66" s="416"/>
      <c r="D66" s="415" t="s">
        <v>6795</v>
      </c>
    </row>
    <row r="67" spans="1:4">
      <c r="A67" s="415" t="s">
        <v>6828</v>
      </c>
      <c r="B67" s="3">
        <v>4455</v>
      </c>
      <c r="C67" s="416"/>
      <c r="D67" s="415" t="s">
        <v>6795</v>
      </c>
    </row>
    <row r="68" spans="1:4">
      <c r="A68" s="415" t="s">
        <v>6829</v>
      </c>
      <c r="B68" s="3">
        <v>4275</v>
      </c>
      <c r="C68" s="416"/>
      <c r="D68" s="415" t="s">
        <v>6795</v>
      </c>
    </row>
    <row r="69" spans="1:4">
      <c r="A69" s="415" t="s">
        <v>3758</v>
      </c>
      <c r="B69" s="3">
        <v>4331</v>
      </c>
      <c r="C69" s="416"/>
      <c r="D69" s="415" t="s">
        <v>6795</v>
      </c>
    </row>
    <row r="70" spans="1:4">
      <c r="A70" s="415" t="s">
        <v>6830</v>
      </c>
      <c r="B70" s="3">
        <v>4554</v>
      </c>
      <c r="C70" s="416"/>
      <c r="D70" s="415" t="s">
        <v>6795</v>
      </c>
    </row>
    <row r="71" spans="1:4">
      <c r="A71" s="415" t="s">
        <v>6831</v>
      </c>
      <c r="B71" s="3">
        <v>3934</v>
      </c>
      <c r="C71" s="416"/>
      <c r="D71" s="415" t="s">
        <v>6795</v>
      </c>
    </row>
    <row r="72" spans="1:4">
      <c r="A72" s="415" t="s">
        <v>6832</v>
      </c>
      <c r="B72" s="3">
        <v>4295</v>
      </c>
      <c r="C72" s="416"/>
      <c r="D72" s="415" t="s">
        <v>6795</v>
      </c>
    </row>
    <row r="73" spans="1:4">
      <c r="A73" s="415" t="s">
        <v>6833</v>
      </c>
      <c r="B73" s="3">
        <v>4123</v>
      </c>
      <c r="C73" s="416"/>
      <c r="D73" s="415" t="s">
        <v>6795</v>
      </c>
    </row>
    <row r="74" spans="1:4">
      <c r="A74" s="415" t="s">
        <v>2685</v>
      </c>
      <c r="B74" s="9">
        <v>1782</v>
      </c>
      <c r="C74" s="416"/>
      <c r="D74" s="415" t="s">
        <v>6795</v>
      </c>
    </row>
    <row r="75" spans="1:4">
      <c r="A75" s="415" t="s">
        <v>6930</v>
      </c>
      <c r="B75" s="9">
        <v>1411</v>
      </c>
      <c r="C75" s="416"/>
      <c r="D75" s="415" t="s">
        <v>6795</v>
      </c>
    </row>
    <row r="76" spans="1:4">
      <c r="A76" s="415" t="s">
        <v>6932</v>
      </c>
      <c r="B76" s="9">
        <v>3083</v>
      </c>
      <c r="C76" s="416"/>
      <c r="D76" s="415" t="s">
        <v>6795</v>
      </c>
    </row>
    <row r="77" spans="1:4">
      <c r="A77" s="415" t="s">
        <v>6937</v>
      </c>
      <c r="B77" s="9">
        <v>1387</v>
      </c>
      <c r="C77" s="416"/>
      <c r="D77" s="415" t="s">
        <v>6795</v>
      </c>
    </row>
    <row r="78" spans="1:4">
      <c r="A78" s="415" t="s">
        <v>6938</v>
      </c>
      <c r="B78" s="9">
        <v>1552</v>
      </c>
      <c r="C78" s="416"/>
      <c r="D78" s="415" t="s">
        <v>6795</v>
      </c>
    </row>
    <row r="79" spans="1:4">
      <c r="A79" s="415" t="s">
        <v>6939</v>
      </c>
      <c r="B79" s="9">
        <v>1521</v>
      </c>
      <c r="C79" s="416"/>
      <c r="D79" s="415" t="s">
        <v>6795</v>
      </c>
    </row>
    <row r="80" spans="1:4">
      <c r="A80" s="415" t="s">
        <v>6940</v>
      </c>
      <c r="B80" s="9">
        <v>1453</v>
      </c>
      <c r="C80" s="416"/>
      <c r="D80" s="415" t="s">
        <v>6795</v>
      </c>
    </row>
    <row r="81" spans="1:4">
      <c r="A81" s="415" t="s">
        <v>6941</v>
      </c>
      <c r="B81" s="9">
        <v>1421</v>
      </c>
      <c r="C81" s="416"/>
      <c r="D81" s="415" t="s">
        <v>6795</v>
      </c>
    </row>
    <row r="82" spans="1:4">
      <c r="A82" s="415" t="s">
        <v>6942</v>
      </c>
      <c r="B82" s="9">
        <v>1465</v>
      </c>
      <c r="C82" s="416"/>
      <c r="D82" s="415" t="s">
        <v>6795</v>
      </c>
    </row>
    <row r="83" spans="1:4">
      <c r="A83" s="415" t="s">
        <v>6854</v>
      </c>
      <c r="B83" s="9">
        <v>1014</v>
      </c>
      <c r="C83" s="416"/>
      <c r="D83" s="415" t="s">
        <v>6796</v>
      </c>
    </row>
    <row r="84" spans="1:4">
      <c r="A84" s="415" t="s">
        <v>6864</v>
      </c>
      <c r="B84" s="9">
        <v>1028</v>
      </c>
      <c r="C84" s="416"/>
      <c r="D84" s="415" t="s">
        <v>6796</v>
      </c>
    </row>
    <row r="85" spans="1:4">
      <c r="A85" s="415" t="s">
        <v>6867</v>
      </c>
      <c r="B85" s="9">
        <v>1935</v>
      </c>
      <c r="C85" s="416"/>
      <c r="D85" s="415" t="s">
        <v>6796</v>
      </c>
    </row>
    <row r="86" spans="1:4">
      <c r="A86" s="415" t="s">
        <v>6869</v>
      </c>
      <c r="B86" s="9">
        <v>1092</v>
      </c>
      <c r="C86" s="416"/>
      <c r="D86" s="415" t="s">
        <v>6796</v>
      </c>
    </row>
    <row r="87" spans="1:4">
      <c r="A87" s="415" t="s">
        <v>812</v>
      </c>
      <c r="B87" s="9">
        <v>2635</v>
      </c>
      <c r="C87" s="416"/>
      <c r="D87" s="415" t="s">
        <v>6796</v>
      </c>
    </row>
    <row r="89" spans="1:4">
      <c r="A89" s="415" t="s">
        <v>6795</v>
      </c>
      <c r="B89" s="417">
        <f>SUM(B61:B82)</f>
        <v>67574</v>
      </c>
      <c r="D89" s="436">
        <f>B89/B60</f>
        <v>0.89765934270304737</v>
      </c>
    </row>
    <row r="90" spans="1:4">
      <c r="A90" s="415" t="s">
        <v>6796</v>
      </c>
      <c r="B90" s="413">
        <f>SUM(B83:B87)</f>
        <v>7704</v>
      </c>
      <c r="D90" s="436">
        <f>B90/B60</f>
        <v>0.10234065729695263</v>
      </c>
    </row>
    <row r="93" spans="1:4">
      <c r="A93" s="446" t="s">
        <v>7522</v>
      </c>
      <c r="B93" s="435">
        <f>SUM(B94:B100)</f>
        <v>75393</v>
      </c>
    </row>
    <row r="94" spans="1:4">
      <c r="A94" s="430" t="s">
        <v>7500</v>
      </c>
      <c r="B94" s="3">
        <v>11158</v>
      </c>
      <c r="C94" s="431"/>
      <c r="D94" s="430" t="s">
        <v>7433</v>
      </c>
    </row>
    <row r="95" spans="1:4">
      <c r="A95" s="430" t="s">
        <v>7501</v>
      </c>
      <c r="B95" s="3">
        <v>11460</v>
      </c>
      <c r="C95" s="431"/>
      <c r="D95" s="430" t="s">
        <v>7433</v>
      </c>
    </row>
    <row r="96" spans="1:4">
      <c r="A96" s="430" t="s">
        <v>7505</v>
      </c>
      <c r="B96" s="4">
        <v>10655</v>
      </c>
      <c r="C96" s="431"/>
      <c r="D96" s="430" t="s">
        <v>7433</v>
      </c>
    </row>
    <row r="97" spans="1:4">
      <c r="A97" s="430" t="s">
        <v>7504</v>
      </c>
      <c r="B97" s="4">
        <v>11342</v>
      </c>
      <c r="C97" s="431"/>
      <c r="D97" s="430" t="s">
        <v>7434</v>
      </c>
    </row>
    <row r="98" spans="1:4">
      <c r="A98" s="430" t="s">
        <v>7506</v>
      </c>
      <c r="B98" s="4">
        <v>10300</v>
      </c>
      <c r="C98" s="431"/>
      <c r="D98" s="430" t="s">
        <v>7434</v>
      </c>
    </row>
    <row r="99" spans="1:4">
      <c r="A99" s="430" t="s">
        <v>7512</v>
      </c>
      <c r="B99" s="4">
        <v>10319</v>
      </c>
      <c r="C99" s="431"/>
      <c r="D99" s="430" t="s">
        <v>7434</v>
      </c>
    </row>
    <row r="100" spans="1:4">
      <c r="A100" s="430" t="s">
        <v>7517</v>
      </c>
      <c r="B100" s="4">
        <v>10159</v>
      </c>
      <c r="C100" s="431"/>
      <c r="D100" s="430" t="s">
        <v>7434</v>
      </c>
    </row>
    <row r="102" spans="1:4">
      <c r="A102" s="430" t="s">
        <v>7433</v>
      </c>
      <c r="B102" s="413">
        <f>SUM(B94:B96)</f>
        <v>33273</v>
      </c>
      <c r="D102" s="436">
        <f>B102/B93</f>
        <v>0.44132744419243164</v>
      </c>
    </row>
    <row r="103" spans="1:4">
      <c r="A103" s="430" t="s">
        <v>7434</v>
      </c>
      <c r="B103" s="413">
        <f>SUM(B97:B100)</f>
        <v>42120</v>
      </c>
      <c r="D103" s="436">
        <f>B103/B93</f>
        <v>0.55867255580756836</v>
      </c>
    </row>
    <row r="106" spans="1:4">
      <c r="A106" s="446" t="s">
        <v>7420</v>
      </c>
      <c r="B106" s="435">
        <f>SUM(B107:B113)</f>
        <v>72672</v>
      </c>
    </row>
    <row r="107" spans="1:4">
      <c r="A107" s="430" t="s">
        <v>7498</v>
      </c>
      <c r="B107" s="3">
        <v>9694</v>
      </c>
      <c r="C107" s="431"/>
      <c r="D107" s="430" t="s">
        <v>7420</v>
      </c>
    </row>
    <row r="108" spans="1:4">
      <c r="A108" s="430" t="s">
        <v>7499</v>
      </c>
      <c r="B108" s="3">
        <v>9305</v>
      </c>
      <c r="C108" s="431"/>
      <c r="D108" s="430" t="s">
        <v>7420</v>
      </c>
    </row>
    <row r="109" spans="1:4">
      <c r="A109" s="430" t="s">
        <v>7502</v>
      </c>
      <c r="B109" s="3">
        <v>11035</v>
      </c>
      <c r="C109" s="431"/>
      <c r="D109" s="430" t="s">
        <v>7420</v>
      </c>
    </row>
    <row r="110" spans="1:4">
      <c r="A110" s="430" t="s">
        <v>7511</v>
      </c>
      <c r="B110" s="3">
        <v>10866</v>
      </c>
      <c r="C110" s="431"/>
      <c r="D110" s="430" t="s">
        <v>7420</v>
      </c>
    </row>
    <row r="111" spans="1:4">
      <c r="A111" s="430" t="s">
        <v>7513</v>
      </c>
      <c r="B111" s="3">
        <v>10604</v>
      </c>
      <c r="C111" s="431"/>
      <c r="D111" s="430" t="s">
        <v>7420</v>
      </c>
    </row>
    <row r="112" spans="1:4">
      <c r="A112" s="430" t="s">
        <v>7514</v>
      </c>
      <c r="B112" s="3">
        <v>9341</v>
      </c>
      <c r="C112" s="431"/>
      <c r="D112" s="430" t="s">
        <v>7420</v>
      </c>
    </row>
    <row r="113" spans="1:4">
      <c r="A113" s="430" t="s">
        <v>7497</v>
      </c>
      <c r="B113" s="3">
        <v>11827</v>
      </c>
      <c r="C113" s="431"/>
      <c r="D113" s="430" t="s">
        <v>7433</v>
      </c>
    </row>
    <row r="115" spans="1:4">
      <c r="A115" s="430" t="s">
        <v>7420</v>
      </c>
      <c r="B115" s="413">
        <f>SUM(B107:B112)</f>
        <v>60845</v>
      </c>
      <c r="D115" s="436">
        <f>B115/B106</f>
        <v>0.83725506384852488</v>
      </c>
    </row>
    <row r="116" spans="1:4">
      <c r="A116" s="430" t="s">
        <v>7433</v>
      </c>
      <c r="B116" s="413">
        <f>B113</f>
        <v>11827</v>
      </c>
      <c r="D116" s="436">
        <f>B116/B106</f>
        <v>0.16274493615147512</v>
      </c>
    </row>
    <row r="119" spans="1:4">
      <c r="A119" s="440" t="s">
        <v>7163</v>
      </c>
      <c r="B119" s="441">
        <f>SUM(B120:B135)</f>
        <v>72816</v>
      </c>
      <c r="C119" s="424"/>
      <c r="D119" s="424"/>
    </row>
    <row r="120" spans="1:4">
      <c r="A120" s="426" t="s">
        <v>7179</v>
      </c>
      <c r="B120" s="3">
        <v>5595</v>
      </c>
      <c r="C120" s="424"/>
      <c r="D120" s="426" t="s">
        <v>7163</v>
      </c>
    </row>
    <row r="121" spans="1:4">
      <c r="A121" s="426" t="s">
        <v>7180</v>
      </c>
      <c r="B121" s="3">
        <v>4883</v>
      </c>
      <c r="C121" s="424"/>
      <c r="D121" s="426" t="s">
        <v>7163</v>
      </c>
    </row>
    <row r="122" spans="1:4">
      <c r="A122" s="426" t="s">
        <v>7181</v>
      </c>
      <c r="B122" s="3">
        <v>4445</v>
      </c>
      <c r="C122" s="424"/>
      <c r="D122" s="426" t="s">
        <v>7163</v>
      </c>
    </row>
    <row r="123" spans="1:4">
      <c r="A123" s="426" t="s">
        <v>7182</v>
      </c>
      <c r="B123" s="3">
        <v>4666</v>
      </c>
      <c r="C123" s="424"/>
      <c r="D123" s="426" t="s">
        <v>7163</v>
      </c>
    </row>
    <row r="124" spans="1:4">
      <c r="A124" s="426" t="s">
        <v>7185</v>
      </c>
      <c r="B124" s="3">
        <v>4360</v>
      </c>
      <c r="C124" s="424"/>
      <c r="D124" s="426" t="s">
        <v>7163</v>
      </c>
    </row>
    <row r="125" spans="1:4">
      <c r="A125" s="426" t="s">
        <v>7186</v>
      </c>
      <c r="B125" s="3">
        <v>4818</v>
      </c>
      <c r="C125" s="424"/>
      <c r="D125" s="426" t="s">
        <v>7163</v>
      </c>
    </row>
    <row r="126" spans="1:4">
      <c r="A126" s="426" t="s">
        <v>7187</v>
      </c>
      <c r="B126" s="3">
        <v>4511</v>
      </c>
      <c r="C126" s="424"/>
      <c r="D126" s="426" t="s">
        <v>7163</v>
      </c>
    </row>
    <row r="127" spans="1:4">
      <c r="A127" s="409" t="s">
        <v>7188</v>
      </c>
      <c r="B127" s="3">
        <v>5289</v>
      </c>
      <c r="C127" s="424"/>
      <c r="D127" s="426" t="s">
        <v>7163</v>
      </c>
    </row>
    <row r="128" spans="1:4">
      <c r="A128" s="426" t="s">
        <v>7190</v>
      </c>
      <c r="B128" s="3">
        <v>4107</v>
      </c>
      <c r="C128" s="424"/>
      <c r="D128" s="426" t="s">
        <v>7163</v>
      </c>
    </row>
    <row r="129" spans="1:4">
      <c r="A129" s="426" t="s">
        <v>1895</v>
      </c>
      <c r="B129" s="3">
        <v>3721</v>
      </c>
      <c r="C129" s="424"/>
      <c r="D129" s="426" t="s">
        <v>7163</v>
      </c>
    </row>
    <row r="130" spans="1:4">
      <c r="A130" s="426" t="s">
        <v>696</v>
      </c>
      <c r="B130" s="3">
        <v>3918</v>
      </c>
      <c r="C130" s="424"/>
      <c r="D130" s="426" t="s">
        <v>7163</v>
      </c>
    </row>
    <row r="131" spans="1:4">
      <c r="A131" s="426" t="s">
        <v>7192</v>
      </c>
      <c r="B131" s="3">
        <v>4450</v>
      </c>
      <c r="C131" s="424"/>
      <c r="D131" s="426" t="s">
        <v>7163</v>
      </c>
    </row>
    <row r="132" spans="1:4">
      <c r="A132" s="426" t="s">
        <v>7193</v>
      </c>
      <c r="B132" s="3">
        <v>4792</v>
      </c>
      <c r="C132" s="424"/>
      <c r="D132" s="426" t="s">
        <v>7163</v>
      </c>
    </row>
    <row r="133" spans="1:4">
      <c r="A133" s="426" t="s">
        <v>7194</v>
      </c>
      <c r="B133" s="3">
        <v>4962</v>
      </c>
      <c r="C133" s="424"/>
      <c r="D133" s="426" t="s">
        <v>7163</v>
      </c>
    </row>
    <row r="134" spans="1:4">
      <c r="A134" s="426" t="s">
        <v>7197</v>
      </c>
      <c r="B134" s="3">
        <v>4174</v>
      </c>
      <c r="C134" s="424"/>
      <c r="D134" s="426" t="s">
        <v>7163</v>
      </c>
    </row>
    <row r="135" spans="1:4">
      <c r="A135" s="426" t="s">
        <v>3870</v>
      </c>
      <c r="B135" s="4">
        <v>4125</v>
      </c>
      <c r="C135" s="424"/>
      <c r="D135" s="426" t="s">
        <v>7175</v>
      </c>
    </row>
    <row r="137" spans="1:4">
      <c r="A137" s="426" t="s">
        <v>7163</v>
      </c>
      <c r="B137" s="413">
        <f>SUM(B120:B134)</f>
        <v>68691</v>
      </c>
      <c r="D137" s="436">
        <f>B137/B119</f>
        <v>0.94335036255767968</v>
      </c>
    </row>
    <row r="138" spans="1:4">
      <c r="A138" s="426" t="s">
        <v>7175</v>
      </c>
      <c r="B138" s="413">
        <f>B135</f>
        <v>4125</v>
      </c>
      <c r="D138" s="436">
        <f>B138/B119</f>
        <v>5.6649637442320371E-2</v>
      </c>
    </row>
    <row r="141" spans="1:4">
      <c r="A141" s="434" t="s">
        <v>6950</v>
      </c>
      <c r="B141" s="435">
        <f>SUM(B142:B148)</f>
        <v>72003</v>
      </c>
    </row>
    <row r="142" spans="1:4">
      <c r="A142" s="419" t="s">
        <v>7011</v>
      </c>
      <c r="B142" s="3">
        <v>10066</v>
      </c>
      <c r="C142" s="420"/>
      <c r="D142" s="419" t="s">
        <v>6950</v>
      </c>
    </row>
    <row r="143" spans="1:4">
      <c r="A143" s="419" t="s">
        <v>7012</v>
      </c>
      <c r="B143" s="3">
        <v>13726</v>
      </c>
      <c r="C143" s="420"/>
      <c r="D143" s="419" t="s">
        <v>6950</v>
      </c>
    </row>
    <row r="144" spans="1:4">
      <c r="A144" s="419" t="s">
        <v>7016</v>
      </c>
      <c r="B144" s="3">
        <v>10546</v>
      </c>
      <c r="C144" s="420"/>
      <c r="D144" s="419" t="s">
        <v>6950</v>
      </c>
    </row>
    <row r="145" spans="1:4">
      <c r="A145" s="419" t="s">
        <v>7022</v>
      </c>
      <c r="B145" s="3">
        <v>11199</v>
      </c>
      <c r="C145" s="420"/>
      <c r="D145" s="419" t="s">
        <v>6950</v>
      </c>
    </row>
    <row r="146" spans="1:4">
      <c r="A146" s="419" t="s">
        <v>7023</v>
      </c>
      <c r="B146" s="3">
        <v>10298</v>
      </c>
      <c r="C146" s="420"/>
      <c r="D146" s="419" t="s">
        <v>6950</v>
      </c>
    </row>
    <row r="147" spans="1:4">
      <c r="A147" s="419" t="s">
        <v>2685</v>
      </c>
      <c r="B147" s="3">
        <v>8412</v>
      </c>
      <c r="C147" s="420"/>
      <c r="D147" s="419" t="s">
        <v>6950</v>
      </c>
    </row>
    <row r="148" spans="1:4">
      <c r="A148" s="419" t="s">
        <v>7076</v>
      </c>
      <c r="B148" s="3">
        <v>7756</v>
      </c>
      <c r="C148" s="420"/>
      <c r="D148" s="419" t="s">
        <v>6950</v>
      </c>
    </row>
    <row r="150" spans="1:4">
      <c r="A150" s="419" t="s">
        <v>6950</v>
      </c>
      <c r="B150" s="413">
        <f>SUM(B142:B148)</f>
        <v>72003</v>
      </c>
      <c r="D150" s="436">
        <f>B150/B141</f>
        <v>1</v>
      </c>
    </row>
    <row r="153" spans="1:4">
      <c r="A153" s="440" t="s">
        <v>7523</v>
      </c>
      <c r="B153" s="435">
        <f>SUM(B154:B173)</f>
        <v>71687</v>
      </c>
    </row>
    <row r="154" spans="1:4">
      <c r="A154" s="426" t="s">
        <v>7199</v>
      </c>
      <c r="B154" s="3">
        <v>4978</v>
      </c>
      <c r="C154" s="424"/>
      <c r="D154" s="426" t="s">
        <v>7164</v>
      </c>
    </row>
    <row r="155" spans="1:4">
      <c r="A155" s="426" t="s">
        <v>7200</v>
      </c>
      <c r="B155" s="3">
        <v>4731</v>
      </c>
      <c r="C155" s="424"/>
      <c r="D155" s="426" t="s">
        <v>7164</v>
      </c>
    </row>
    <row r="156" spans="1:4">
      <c r="A156" s="426" t="s">
        <v>1786</v>
      </c>
      <c r="B156" s="3">
        <v>4896</v>
      </c>
      <c r="C156" s="424"/>
      <c r="D156" s="426" t="s">
        <v>7164</v>
      </c>
    </row>
    <row r="157" spans="1:4">
      <c r="A157" s="426" t="s">
        <v>7203</v>
      </c>
      <c r="B157" s="3">
        <v>4866</v>
      </c>
      <c r="C157" s="424"/>
      <c r="D157" s="426" t="s">
        <v>7164</v>
      </c>
    </row>
    <row r="158" spans="1:4">
      <c r="A158" s="426" t="s">
        <v>7206</v>
      </c>
      <c r="B158" s="3">
        <v>4955</v>
      </c>
      <c r="C158" s="424"/>
      <c r="D158" s="426" t="s">
        <v>7164</v>
      </c>
    </row>
    <row r="159" spans="1:4">
      <c r="A159" s="426" t="s">
        <v>7209</v>
      </c>
      <c r="B159" s="3">
        <v>4584</v>
      </c>
      <c r="C159" s="424"/>
      <c r="D159" s="426" t="s">
        <v>7164</v>
      </c>
    </row>
    <row r="160" spans="1:4">
      <c r="A160" s="426" t="s">
        <v>7399</v>
      </c>
      <c r="B160" s="3">
        <v>2676</v>
      </c>
      <c r="C160" s="424"/>
      <c r="D160" s="426" t="s">
        <v>7164</v>
      </c>
    </row>
    <row r="161" spans="1:4">
      <c r="A161" s="426" t="s">
        <v>7403</v>
      </c>
      <c r="B161" s="3">
        <v>3684</v>
      </c>
      <c r="C161" s="424"/>
      <c r="D161" s="426" t="s">
        <v>7164</v>
      </c>
    </row>
    <row r="162" spans="1:4">
      <c r="A162" s="426" t="s">
        <v>2070</v>
      </c>
      <c r="B162" s="3">
        <v>3580</v>
      </c>
      <c r="C162" s="424"/>
      <c r="D162" s="426" t="s">
        <v>7164</v>
      </c>
    </row>
    <row r="163" spans="1:4">
      <c r="A163" s="426" t="s">
        <v>7408</v>
      </c>
      <c r="B163" s="3">
        <v>2520</v>
      </c>
      <c r="C163" s="424"/>
      <c r="D163" s="426" t="s">
        <v>7164</v>
      </c>
    </row>
    <row r="164" spans="1:4">
      <c r="A164" s="426" t="s">
        <v>7411</v>
      </c>
      <c r="B164" s="3">
        <v>1545</v>
      </c>
      <c r="C164" s="424"/>
      <c r="D164" s="426" t="s">
        <v>7164</v>
      </c>
    </row>
    <row r="165" spans="1:4">
      <c r="A165" s="426" t="s">
        <v>7417</v>
      </c>
      <c r="B165" s="3">
        <v>3507</v>
      </c>
      <c r="C165" s="424"/>
      <c r="D165" s="426" t="s">
        <v>7164</v>
      </c>
    </row>
    <row r="166" spans="1:4">
      <c r="A166" s="426" t="s">
        <v>7409</v>
      </c>
      <c r="B166" s="3">
        <v>3596</v>
      </c>
      <c r="C166" s="424"/>
      <c r="D166" s="426" t="s">
        <v>7170</v>
      </c>
    </row>
    <row r="167" spans="1:4">
      <c r="A167" s="426" t="s">
        <v>270</v>
      </c>
      <c r="B167" s="3">
        <v>3259</v>
      </c>
      <c r="C167" s="424"/>
      <c r="D167" s="426" t="s">
        <v>7170</v>
      </c>
    </row>
    <row r="168" spans="1:4">
      <c r="A168" s="426" t="s">
        <v>7410</v>
      </c>
      <c r="B168" s="3">
        <v>3166</v>
      </c>
      <c r="C168" s="424"/>
      <c r="D168" s="426" t="s">
        <v>7170</v>
      </c>
    </row>
    <row r="169" spans="1:4">
      <c r="A169" s="426" t="s">
        <v>7414</v>
      </c>
      <c r="B169" s="3">
        <v>4260</v>
      </c>
      <c r="C169" s="424"/>
      <c r="D169" s="426" t="s">
        <v>7170</v>
      </c>
    </row>
    <row r="170" spans="1:4">
      <c r="A170" s="426" t="s">
        <v>7418</v>
      </c>
      <c r="B170" s="3">
        <v>3320</v>
      </c>
      <c r="C170" s="424"/>
      <c r="D170" s="426" t="s">
        <v>7170</v>
      </c>
    </row>
    <row r="171" spans="1:4">
      <c r="A171" s="426" t="s">
        <v>7399</v>
      </c>
      <c r="B171" s="3">
        <v>1695</v>
      </c>
      <c r="C171" s="424"/>
      <c r="D171" s="426" t="s">
        <v>7178</v>
      </c>
    </row>
    <row r="172" spans="1:4">
      <c r="A172" s="426" t="s">
        <v>7408</v>
      </c>
      <c r="B172" s="4">
        <v>2196</v>
      </c>
      <c r="C172" s="424"/>
      <c r="D172" s="426" t="s">
        <v>7178</v>
      </c>
    </row>
    <row r="173" spans="1:4">
      <c r="A173" s="426" t="s">
        <v>7415</v>
      </c>
      <c r="B173" s="4">
        <v>3673</v>
      </c>
      <c r="C173" s="424"/>
      <c r="D173" s="426" t="s">
        <v>7178</v>
      </c>
    </row>
    <row r="175" spans="1:4">
      <c r="A175" s="426" t="s">
        <v>7164</v>
      </c>
      <c r="B175" s="413">
        <f>SUM(B154:B165)</f>
        <v>46522</v>
      </c>
      <c r="D175" s="436">
        <f>B175/B153</f>
        <v>0.64896006249389704</v>
      </c>
    </row>
    <row r="176" spans="1:4">
      <c r="A176" s="426" t="s">
        <v>7170</v>
      </c>
      <c r="B176" s="413">
        <f>SUM(B166:B170)</f>
        <v>17601</v>
      </c>
      <c r="D176" s="436">
        <f>B176/B153</f>
        <v>0.24552568806059677</v>
      </c>
    </row>
    <row r="177" spans="1:4">
      <c r="A177" s="426" t="s">
        <v>7178</v>
      </c>
      <c r="B177" s="413">
        <f>SUM(B171:B173)</f>
        <v>7564</v>
      </c>
      <c r="D177" s="436">
        <f>B177/B153</f>
        <v>0.10551424944550616</v>
      </c>
    </row>
    <row r="180" spans="1:4">
      <c r="A180" s="440" t="s">
        <v>7165</v>
      </c>
      <c r="B180" s="441">
        <f>SUM(B181:B197)</f>
        <v>74876</v>
      </c>
      <c r="C180" s="424"/>
      <c r="D180" s="424"/>
    </row>
    <row r="181" spans="1:4">
      <c r="A181" s="426" t="s">
        <v>7072</v>
      </c>
      <c r="B181" s="3">
        <v>4442</v>
      </c>
      <c r="C181" s="424"/>
      <c r="D181" s="426" t="s">
        <v>7164</v>
      </c>
    </row>
    <row r="182" spans="1:4">
      <c r="A182" s="426" t="s">
        <v>7204</v>
      </c>
      <c r="B182" s="3">
        <v>4538</v>
      </c>
      <c r="C182" s="424"/>
      <c r="D182" s="426" t="s">
        <v>7164</v>
      </c>
    </row>
    <row r="183" spans="1:4">
      <c r="A183" s="426" t="s">
        <v>270</v>
      </c>
      <c r="B183" s="3">
        <v>4822</v>
      </c>
      <c r="C183" s="424"/>
      <c r="D183" s="426" t="s">
        <v>7164</v>
      </c>
    </row>
    <row r="184" spans="1:4">
      <c r="A184" s="426" t="s">
        <v>7201</v>
      </c>
      <c r="B184" s="3">
        <v>3898</v>
      </c>
      <c r="C184" s="424"/>
      <c r="D184" s="426" t="s">
        <v>7165</v>
      </c>
    </row>
    <row r="185" spans="1:4">
      <c r="A185" s="426" t="s">
        <v>1445</v>
      </c>
      <c r="B185" s="3">
        <v>4174</v>
      </c>
      <c r="C185" s="424"/>
      <c r="D185" s="426" t="s">
        <v>7165</v>
      </c>
    </row>
    <row r="186" spans="1:4">
      <c r="A186" s="426" t="s">
        <v>757</v>
      </c>
      <c r="B186" s="3">
        <v>4706</v>
      </c>
      <c r="C186" s="424"/>
      <c r="D186" s="426" t="s">
        <v>7165</v>
      </c>
    </row>
    <row r="187" spans="1:4">
      <c r="A187" s="426" t="s">
        <v>7202</v>
      </c>
      <c r="B187" s="3">
        <v>4743</v>
      </c>
      <c r="C187" s="424"/>
      <c r="D187" s="426" t="s">
        <v>7165</v>
      </c>
    </row>
    <row r="188" spans="1:4">
      <c r="A188" s="426" t="s">
        <v>1343</v>
      </c>
      <c r="B188" s="3">
        <v>4905</v>
      </c>
      <c r="C188" s="424"/>
      <c r="D188" s="426" t="s">
        <v>7165</v>
      </c>
    </row>
    <row r="189" spans="1:4">
      <c r="A189" s="426" t="s">
        <v>7205</v>
      </c>
      <c r="B189" s="3">
        <v>4965</v>
      </c>
      <c r="C189" s="424"/>
      <c r="D189" s="426" t="s">
        <v>7165</v>
      </c>
    </row>
    <row r="190" spans="1:4">
      <c r="A190" s="426" t="s">
        <v>7207</v>
      </c>
      <c r="B190" s="4">
        <v>4603</v>
      </c>
      <c r="C190" s="424"/>
      <c r="D190" s="426" t="s">
        <v>7165</v>
      </c>
    </row>
    <row r="191" spans="1:4">
      <c r="A191" s="426" t="s">
        <v>2254</v>
      </c>
      <c r="B191" s="4">
        <v>4980</v>
      </c>
      <c r="C191" s="424"/>
      <c r="D191" s="426" t="s">
        <v>7165</v>
      </c>
    </row>
    <row r="192" spans="1:4">
      <c r="A192" s="426" t="s">
        <v>7208</v>
      </c>
      <c r="B192" s="4">
        <v>4144</v>
      </c>
      <c r="C192" s="424"/>
      <c r="D192" s="426" t="s">
        <v>7165</v>
      </c>
    </row>
    <row r="193" spans="1:4">
      <c r="A193" s="426" t="s">
        <v>7159</v>
      </c>
      <c r="B193" s="4">
        <v>4546</v>
      </c>
      <c r="C193" s="424"/>
      <c r="D193" s="426" t="s">
        <v>7165</v>
      </c>
    </row>
    <row r="194" spans="1:4">
      <c r="A194" s="426" t="s">
        <v>2099</v>
      </c>
      <c r="B194" s="4">
        <v>4533</v>
      </c>
      <c r="C194" s="424"/>
      <c r="D194" s="426" t="s">
        <v>7165</v>
      </c>
    </row>
    <row r="195" spans="1:4">
      <c r="A195" s="426" t="s">
        <v>3096</v>
      </c>
      <c r="B195" s="4">
        <v>4410</v>
      </c>
      <c r="C195" s="424"/>
      <c r="D195" s="426" t="s">
        <v>7165</v>
      </c>
    </row>
    <row r="196" spans="1:4">
      <c r="A196" s="426" t="s">
        <v>7250</v>
      </c>
      <c r="B196" s="3">
        <v>3156</v>
      </c>
      <c r="C196" s="424"/>
      <c r="D196" s="426" t="s">
        <v>7168</v>
      </c>
    </row>
    <row r="197" spans="1:4">
      <c r="A197" s="426" t="s">
        <v>396</v>
      </c>
      <c r="B197" s="4">
        <v>3311</v>
      </c>
      <c r="C197" s="424"/>
      <c r="D197" s="426" t="s">
        <v>7168</v>
      </c>
    </row>
    <row r="198" spans="1:4">
      <c r="A198" s="426"/>
      <c r="B198" s="4"/>
      <c r="C198" s="424"/>
      <c r="D198" s="426"/>
    </row>
    <row r="199" spans="1:4">
      <c r="A199" s="426" t="s">
        <v>7164</v>
      </c>
      <c r="B199" s="427">
        <f>SUM(B181:B183)</f>
        <v>13802</v>
      </c>
      <c r="C199" s="424"/>
      <c r="D199" s="448">
        <f>B199/B180</f>
        <v>0.18433142796089536</v>
      </c>
    </row>
    <row r="200" spans="1:4">
      <c r="A200" s="426" t="s">
        <v>7165</v>
      </c>
      <c r="B200" s="427">
        <f>SUM(B184:B195)</f>
        <v>54607</v>
      </c>
      <c r="C200" s="424"/>
      <c r="D200" s="448">
        <f>B200/B180</f>
        <v>0.72929910785832575</v>
      </c>
    </row>
    <row r="201" spans="1:4">
      <c r="A201" s="426" t="s">
        <v>7168</v>
      </c>
      <c r="B201" s="413">
        <f>SUM(B196:B197)</f>
        <v>6467</v>
      </c>
      <c r="C201" s="424"/>
      <c r="D201" s="448">
        <f>B201/B180</f>
        <v>8.6369464180778885E-2</v>
      </c>
    </row>
    <row r="202" spans="1:4">
      <c r="C202" s="424"/>
      <c r="D202" s="424"/>
    </row>
    <row r="204" spans="1:4">
      <c r="A204" s="434" t="s">
        <v>6951</v>
      </c>
      <c r="B204" s="443">
        <f>SUM(B205:B212)</f>
        <v>73610</v>
      </c>
      <c r="C204" s="420"/>
      <c r="D204" s="420"/>
    </row>
    <row r="205" spans="1:4">
      <c r="A205" s="419" t="s">
        <v>6975</v>
      </c>
      <c r="B205" s="3">
        <v>9911</v>
      </c>
      <c r="C205" s="420"/>
      <c r="D205" s="419" t="s">
        <v>6951</v>
      </c>
    </row>
    <row r="206" spans="1:4">
      <c r="A206" s="419" t="s">
        <v>6976</v>
      </c>
      <c r="B206" s="3">
        <v>8589</v>
      </c>
      <c r="C206" s="420"/>
      <c r="D206" s="419" t="s">
        <v>6951</v>
      </c>
    </row>
    <row r="207" spans="1:4">
      <c r="A207" s="419" t="s">
        <v>6977</v>
      </c>
      <c r="B207" s="3">
        <v>9027</v>
      </c>
      <c r="C207" s="420"/>
      <c r="D207" s="419" t="s">
        <v>6951</v>
      </c>
    </row>
    <row r="208" spans="1:4">
      <c r="A208" s="419" t="s">
        <v>6978</v>
      </c>
      <c r="B208" s="3">
        <v>10217</v>
      </c>
      <c r="C208" s="420"/>
      <c r="D208" s="419" t="s">
        <v>6951</v>
      </c>
    </row>
    <row r="209" spans="1:4">
      <c r="A209" s="419" t="s">
        <v>6979</v>
      </c>
      <c r="B209" s="3">
        <v>9659</v>
      </c>
      <c r="C209" s="420"/>
      <c r="D209" s="419" t="s">
        <v>6951</v>
      </c>
    </row>
    <row r="210" spans="1:4">
      <c r="A210" s="419" t="s">
        <v>6991</v>
      </c>
      <c r="B210" s="3">
        <v>8400</v>
      </c>
      <c r="C210" s="420"/>
      <c r="D210" s="419" t="s">
        <v>6951</v>
      </c>
    </row>
    <row r="211" spans="1:4">
      <c r="A211" s="419" t="s">
        <v>6980</v>
      </c>
      <c r="B211" s="3">
        <v>8722</v>
      </c>
      <c r="C211" s="420"/>
      <c r="D211" s="419" t="s">
        <v>6952</v>
      </c>
    </row>
    <row r="212" spans="1:4">
      <c r="A212" s="419" t="s">
        <v>6989</v>
      </c>
      <c r="B212" s="3">
        <v>9085</v>
      </c>
      <c r="C212" s="420"/>
      <c r="D212" s="419" t="s">
        <v>6952</v>
      </c>
    </row>
    <row r="214" spans="1:4">
      <c r="A214" s="419" t="s">
        <v>6951</v>
      </c>
      <c r="B214" s="413">
        <f>SUM(B205:B210)</f>
        <v>55803</v>
      </c>
      <c r="D214" s="436">
        <f>B214/B204</f>
        <v>0.7580899334329575</v>
      </c>
    </row>
    <row r="215" spans="1:4">
      <c r="A215" s="419" t="s">
        <v>6952</v>
      </c>
      <c r="B215" s="413">
        <f>SUM(B211:B212)</f>
        <v>17807</v>
      </c>
      <c r="D215" s="436">
        <f>B215/B204</f>
        <v>0.24191006656704253</v>
      </c>
    </row>
    <row r="218" spans="1:4">
      <c r="A218" s="434" t="s">
        <v>6953</v>
      </c>
      <c r="B218" s="435">
        <f>SUM(B219:B226)</f>
        <v>77798</v>
      </c>
    </row>
    <row r="219" spans="1:4">
      <c r="A219" s="419" t="s">
        <v>6981</v>
      </c>
      <c r="B219" s="3">
        <v>8078</v>
      </c>
      <c r="C219" s="420"/>
      <c r="D219" s="419" t="s">
        <v>6951</v>
      </c>
    </row>
    <row r="220" spans="1:4">
      <c r="A220" s="419" t="s">
        <v>6983</v>
      </c>
      <c r="B220" s="3">
        <v>10303</v>
      </c>
      <c r="C220" s="420"/>
      <c r="D220" s="419" t="s">
        <v>6953</v>
      </c>
    </row>
    <row r="221" spans="1:4">
      <c r="A221" s="419" t="s">
        <v>6984</v>
      </c>
      <c r="B221" s="4">
        <v>9765</v>
      </c>
      <c r="C221" s="420"/>
      <c r="D221" s="419" t="s">
        <v>6953</v>
      </c>
    </row>
    <row r="222" spans="1:4">
      <c r="A222" s="419" t="s">
        <v>6985</v>
      </c>
      <c r="B222" s="4">
        <v>9590</v>
      </c>
      <c r="C222" s="420"/>
      <c r="D222" s="419" t="s">
        <v>6953</v>
      </c>
    </row>
    <row r="223" spans="1:4">
      <c r="A223" s="419" t="s">
        <v>6990</v>
      </c>
      <c r="B223" s="4">
        <v>9758</v>
      </c>
      <c r="C223" s="420"/>
      <c r="D223" s="419" t="s">
        <v>6953</v>
      </c>
    </row>
    <row r="224" spans="1:4">
      <c r="A224" s="419" t="s">
        <v>6992</v>
      </c>
      <c r="B224" s="4">
        <v>10550</v>
      </c>
      <c r="C224" s="420"/>
      <c r="D224" s="419" t="s">
        <v>6953</v>
      </c>
    </row>
    <row r="225" spans="1:4">
      <c r="A225" s="419" t="s">
        <v>6993</v>
      </c>
      <c r="B225" s="4">
        <v>9417</v>
      </c>
      <c r="C225" s="420"/>
      <c r="D225" s="419" t="s">
        <v>6953</v>
      </c>
    </row>
    <row r="226" spans="1:4">
      <c r="A226" s="419" t="s">
        <v>7144</v>
      </c>
      <c r="B226" s="3">
        <v>10337</v>
      </c>
      <c r="C226" s="420"/>
      <c r="D226" s="419" t="s">
        <v>6953</v>
      </c>
    </row>
    <row r="228" spans="1:4">
      <c r="A228" s="419" t="s">
        <v>6951</v>
      </c>
      <c r="B228" s="413">
        <f>B219</f>
        <v>8078</v>
      </c>
      <c r="D228" s="436">
        <f>B228/B218</f>
        <v>0.10383300341911103</v>
      </c>
    </row>
    <row r="229" spans="1:4">
      <c r="A229" s="419" t="s">
        <v>6953</v>
      </c>
      <c r="B229" s="421">
        <f>SUM(B220:B226)</f>
        <v>69720</v>
      </c>
      <c r="D229" s="436">
        <f>B229/B218</f>
        <v>0.89616699658088894</v>
      </c>
    </row>
    <row r="232" spans="1:4">
      <c r="A232" s="446" t="s">
        <v>7421</v>
      </c>
      <c r="B232" s="435">
        <f>SUM(B233:B241)</f>
        <v>77290</v>
      </c>
    </row>
    <row r="233" spans="1:4">
      <c r="A233" s="430" t="s">
        <v>2580</v>
      </c>
      <c r="B233" s="3">
        <v>8550</v>
      </c>
      <c r="C233" s="431"/>
      <c r="D233" s="430" t="s">
        <v>7421</v>
      </c>
    </row>
    <row r="234" spans="1:4">
      <c r="A234" s="430" t="s">
        <v>7383</v>
      </c>
      <c r="B234" s="3">
        <v>8174</v>
      </c>
      <c r="C234" s="431"/>
      <c r="D234" s="430" t="s">
        <v>7421</v>
      </c>
    </row>
    <row r="235" spans="1:4">
      <c r="A235" s="430" t="s">
        <v>7489</v>
      </c>
      <c r="B235" s="3">
        <v>8599</v>
      </c>
      <c r="C235" s="431"/>
      <c r="D235" s="430" t="s">
        <v>7421</v>
      </c>
    </row>
    <row r="236" spans="1:4">
      <c r="A236" s="430" t="s">
        <v>4401</v>
      </c>
      <c r="B236" s="3">
        <v>7423</v>
      </c>
      <c r="C236" s="431"/>
      <c r="D236" s="430" t="s">
        <v>7421</v>
      </c>
    </row>
    <row r="237" spans="1:4">
      <c r="A237" s="430" t="s">
        <v>7491</v>
      </c>
      <c r="B237" s="3">
        <v>7977</v>
      </c>
      <c r="C237" s="431"/>
      <c r="D237" s="430" t="s">
        <v>7421</v>
      </c>
    </row>
    <row r="238" spans="1:4">
      <c r="A238" s="430" t="s">
        <v>7494</v>
      </c>
      <c r="B238" s="3">
        <v>8847</v>
      </c>
      <c r="C238" s="431"/>
      <c r="D238" s="430" t="s">
        <v>7421</v>
      </c>
    </row>
    <row r="239" spans="1:4">
      <c r="A239" s="430" t="s">
        <v>1173</v>
      </c>
      <c r="B239" s="3">
        <v>7871</v>
      </c>
      <c r="C239" s="431"/>
      <c r="D239" s="430" t="s">
        <v>7421</v>
      </c>
    </row>
    <row r="240" spans="1:4">
      <c r="A240" s="430" t="s">
        <v>7455</v>
      </c>
      <c r="B240" s="3">
        <v>9088</v>
      </c>
      <c r="C240" s="431"/>
      <c r="D240" s="430" t="s">
        <v>7425</v>
      </c>
    </row>
    <row r="241" spans="1:4">
      <c r="A241" s="430" t="s">
        <v>7209</v>
      </c>
      <c r="B241" s="4">
        <v>10761</v>
      </c>
      <c r="C241" s="431"/>
      <c r="D241" s="430" t="s">
        <v>7425</v>
      </c>
    </row>
    <row r="243" spans="1:4">
      <c r="A243" s="430" t="s">
        <v>7421</v>
      </c>
      <c r="B243" s="413">
        <f>SUM(B233:B239)</f>
        <v>57441</v>
      </c>
      <c r="D243" s="436">
        <f>B243/B232</f>
        <v>0.74318799327209217</v>
      </c>
    </row>
    <row r="244" spans="1:4">
      <c r="A244" s="430" t="s">
        <v>7425</v>
      </c>
      <c r="B244" s="413">
        <f>SUM(B240:B241)</f>
        <v>19849</v>
      </c>
      <c r="D244" s="436">
        <f>B244/B232</f>
        <v>0.25681200672790788</v>
      </c>
    </row>
    <row r="247" spans="1:4">
      <c r="A247" s="434" t="s">
        <v>7519</v>
      </c>
      <c r="B247" s="435">
        <f>SUM(B248:B257)</f>
        <v>76106</v>
      </c>
    </row>
    <row r="248" spans="1:4">
      <c r="A248" s="419" t="s">
        <v>7087</v>
      </c>
      <c r="B248" s="3">
        <v>10263</v>
      </c>
      <c r="C248" s="420"/>
      <c r="D248" s="419" t="s">
        <v>6956</v>
      </c>
    </row>
    <row r="249" spans="1:4">
      <c r="A249" s="419" t="s">
        <v>7088</v>
      </c>
      <c r="B249" s="3">
        <v>9589</v>
      </c>
      <c r="C249" s="420"/>
      <c r="D249" s="419" t="s">
        <v>6956</v>
      </c>
    </row>
    <row r="250" spans="1:4">
      <c r="A250" s="419" t="s">
        <v>7106</v>
      </c>
      <c r="B250" s="3">
        <v>9641</v>
      </c>
      <c r="C250" s="420"/>
      <c r="D250" s="419" t="s">
        <v>6956</v>
      </c>
    </row>
    <row r="251" spans="1:4">
      <c r="A251" s="419" t="s">
        <v>7097</v>
      </c>
      <c r="B251" s="3">
        <v>10488</v>
      </c>
      <c r="C251" s="420"/>
      <c r="D251" s="419" t="s">
        <v>6958</v>
      </c>
    </row>
    <row r="252" spans="1:4">
      <c r="A252" s="419" t="s">
        <v>7103</v>
      </c>
      <c r="B252" s="3">
        <v>10016</v>
      </c>
      <c r="C252" s="420"/>
      <c r="D252" s="419" t="s">
        <v>6958</v>
      </c>
    </row>
    <row r="253" spans="1:4">
      <c r="A253" s="410" t="s">
        <v>6694</v>
      </c>
      <c r="B253" s="9">
        <v>3485</v>
      </c>
      <c r="D253" s="410" t="s">
        <v>6673</v>
      </c>
    </row>
    <row r="254" spans="1:4">
      <c r="A254" s="410" t="s">
        <v>6712</v>
      </c>
      <c r="B254" s="9">
        <v>6037</v>
      </c>
      <c r="D254" s="410" t="s">
        <v>6673</v>
      </c>
    </row>
    <row r="255" spans="1:4">
      <c r="A255" s="410" t="s">
        <v>6713</v>
      </c>
      <c r="B255" s="9">
        <v>6584</v>
      </c>
      <c r="D255" s="410" t="s">
        <v>6673</v>
      </c>
    </row>
    <row r="256" spans="1:4">
      <c r="A256" s="410" t="s">
        <v>6696</v>
      </c>
      <c r="B256" s="9">
        <v>6709</v>
      </c>
      <c r="D256" s="410" t="s">
        <v>6674</v>
      </c>
    </row>
    <row r="257" spans="1:4">
      <c r="A257" s="410" t="s">
        <v>6720</v>
      </c>
      <c r="B257" s="9">
        <v>3294</v>
      </c>
      <c r="D257" s="410" t="s">
        <v>6674</v>
      </c>
    </row>
    <row r="259" spans="1:4">
      <c r="A259" s="419" t="s">
        <v>6956</v>
      </c>
      <c r="B259" s="413">
        <f>SUM(B248:B250)</f>
        <v>29493</v>
      </c>
      <c r="D259" s="436">
        <f>B259/B247</f>
        <v>0.3875252936693559</v>
      </c>
    </row>
    <row r="260" spans="1:4">
      <c r="A260" s="419" t="s">
        <v>6958</v>
      </c>
      <c r="B260" s="413">
        <f>SUM(B251:B252)</f>
        <v>20504</v>
      </c>
      <c r="D260" s="436">
        <f>B260/B247</f>
        <v>0.26941371245368301</v>
      </c>
    </row>
    <row r="261" spans="1:4">
      <c r="A261" s="410" t="s">
        <v>6673</v>
      </c>
      <c r="B261" s="413">
        <f>SUM(B253:B255)</f>
        <v>16106</v>
      </c>
      <c r="D261" s="436">
        <f>B261/B247</f>
        <v>0.21162589020576564</v>
      </c>
    </row>
    <row r="262" spans="1:4">
      <c r="A262" s="410" t="s">
        <v>6674</v>
      </c>
      <c r="B262" s="413">
        <f>SUM(B256:B257)</f>
        <v>10003</v>
      </c>
      <c r="D262" s="436">
        <f>B262/B247</f>
        <v>0.13143510367119543</v>
      </c>
    </row>
    <row r="265" spans="1:4">
      <c r="A265" s="440" t="s">
        <v>7166</v>
      </c>
      <c r="B265" s="441">
        <f>SUM(B266:B285)</f>
        <v>76133</v>
      </c>
      <c r="C265" s="424"/>
      <c r="D265" s="424"/>
    </row>
    <row r="266" spans="1:4">
      <c r="A266" s="426" t="s">
        <v>7210</v>
      </c>
      <c r="B266" s="3">
        <v>3971</v>
      </c>
      <c r="C266" s="424"/>
      <c r="D266" s="426" t="s">
        <v>7166</v>
      </c>
    </row>
    <row r="267" spans="1:4">
      <c r="A267" s="426" t="s">
        <v>7211</v>
      </c>
      <c r="B267" s="3">
        <v>4337</v>
      </c>
      <c r="C267" s="424"/>
      <c r="D267" s="426" t="s">
        <v>7166</v>
      </c>
    </row>
    <row r="268" spans="1:4">
      <c r="A268" s="426" t="s">
        <v>7212</v>
      </c>
      <c r="B268" s="3">
        <v>4669</v>
      </c>
      <c r="C268" s="424"/>
      <c r="D268" s="426" t="s">
        <v>7166</v>
      </c>
    </row>
    <row r="269" spans="1:4">
      <c r="A269" s="426" t="s">
        <v>7213</v>
      </c>
      <c r="B269" s="3">
        <v>4209</v>
      </c>
      <c r="C269" s="424"/>
      <c r="D269" s="426" t="s">
        <v>7166</v>
      </c>
    </row>
    <row r="270" spans="1:4">
      <c r="A270" s="426" t="s">
        <v>7215</v>
      </c>
      <c r="B270" s="3">
        <v>3685</v>
      </c>
      <c r="C270" s="424"/>
      <c r="D270" s="426" t="s">
        <v>7166</v>
      </c>
    </row>
    <row r="271" spans="1:4">
      <c r="A271" s="426" t="s">
        <v>7216</v>
      </c>
      <c r="B271" s="3">
        <v>4150</v>
      </c>
      <c r="C271" s="424"/>
      <c r="D271" s="426" t="s">
        <v>7166</v>
      </c>
    </row>
    <row r="272" spans="1:4">
      <c r="A272" s="426" t="s">
        <v>7219</v>
      </c>
      <c r="B272" s="3">
        <v>4416</v>
      </c>
      <c r="C272" s="424"/>
      <c r="D272" s="426" t="s">
        <v>7166</v>
      </c>
    </row>
    <row r="273" spans="1:4">
      <c r="A273" s="426" t="s">
        <v>7220</v>
      </c>
      <c r="B273" s="3">
        <v>3887</v>
      </c>
      <c r="C273" s="424"/>
      <c r="D273" s="426" t="s">
        <v>7166</v>
      </c>
    </row>
    <row r="274" spans="1:4">
      <c r="A274" s="426" t="s">
        <v>7221</v>
      </c>
      <c r="B274" s="3">
        <v>4456</v>
      </c>
      <c r="C274" s="424"/>
      <c r="D274" s="426" t="s">
        <v>7166</v>
      </c>
    </row>
    <row r="275" spans="1:4">
      <c r="A275" s="426" t="s">
        <v>7222</v>
      </c>
      <c r="B275" s="3">
        <v>4293</v>
      </c>
      <c r="C275" s="424"/>
      <c r="D275" s="426" t="s">
        <v>7166</v>
      </c>
    </row>
    <row r="276" spans="1:4">
      <c r="A276" s="426" t="s">
        <v>570</v>
      </c>
      <c r="B276" s="3">
        <v>3682</v>
      </c>
      <c r="C276" s="424"/>
      <c r="D276" s="426" t="s">
        <v>7166</v>
      </c>
    </row>
    <row r="277" spans="1:4">
      <c r="A277" s="426" t="s">
        <v>7223</v>
      </c>
      <c r="B277" s="3">
        <v>4675</v>
      </c>
      <c r="C277" s="424"/>
      <c r="D277" s="426" t="s">
        <v>7166</v>
      </c>
    </row>
    <row r="278" spans="1:4">
      <c r="A278" s="426" t="s">
        <v>689</v>
      </c>
      <c r="B278" s="3">
        <v>4022</v>
      </c>
      <c r="C278" s="424"/>
      <c r="D278" s="426" t="s">
        <v>7172</v>
      </c>
    </row>
    <row r="279" spans="1:4">
      <c r="A279" s="426" t="s">
        <v>7296</v>
      </c>
      <c r="B279" s="3">
        <v>3486</v>
      </c>
      <c r="C279" s="424"/>
      <c r="D279" s="426" t="s">
        <v>7172</v>
      </c>
    </row>
    <row r="280" spans="1:4">
      <c r="A280" s="426" t="s">
        <v>7297</v>
      </c>
      <c r="B280" s="3">
        <v>3336</v>
      </c>
      <c r="C280" s="424"/>
      <c r="D280" s="426" t="s">
        <v>7172</v>
      </c>
    </row>
    <row r="281" spans="1:4">
      <c r="A281" s="426" t="s">
        <v>7303</v>
      </c>
      <c r="B281" s="3">
        <v>2386</v>
      </c>
      <c r="C281" s="424"/>
      <c r="D281" s="426" t="s">
        <v>7172</v>
      </c>
    </row>
    <row r="282" spans="1:4">
      <c r="A282" s="426" t="s">
        <v>7305</v>
      </c>
      <c r="B282" s="3">
        <v>4178</v>
      </c>
      <c r="C282" s="424"/>
      <c r="D282" s="426" t="s">
        <v>7172</v>
      </c>
    </row>
    <row r="283" spans="1:4">
      <c r="A283" s="426" t="s">
        <v>2035</v>
      </c>
      <c r="B283" s="4">
        <v>3468</v>
      </c>
      <c r="C283" s="424"/>
      <c r="D283" s="426" t="s">
        <v>7172</v>
      </c>
    </row>
    <row r="284" spans="1:4">
      <c r="A284" s="426" t="s">
        <v>7307</v>
      </c>
      <c r="B284" s="4">
        <v>2485</v>
      </c>
      <c r="C284" s="424"/>
      <c r="D284" s="426" t="s">
        <v>7172</v>
      </c>
    </row>
    <row r="285" spans="1:4">
      <c r="A285" s="426" t="s">
        <v>7308</v>
      </c>
      <c r="B285" s="4">
        <v>2342</v>
      </c>
      <c r="C285" s="424"/>
      <c r="D285" s="426" t="s">
        <v>7172</v>
      </c>
    </row>
    <row r="286" spans="1:4">
      <c r="A286" s="426"/>
      <c r="B286" s="3"/>
      <c r="C286" s="424"/>
      <c r="D286" s="426"/>
    </row>
    <row r="287" spans="1:4">
      <c r="A287" s="426" t="s">
        <v>7166</v>
      </c>
      <c r="B287" s="427">
        <f>SUM(B266:B277)</f>
        <v>50430</v>
      </c>
      <c r="C287" s="424"/>
      <c r="D287" s="442">
        <f>B287/B265</f>
        <v>0.66239344305360359</v>
      </c>
    </row>
    <row r="288" spans="1:4">
      <c r="A288" s="426" t="s">
        <v>7172</v>
      </c>
      <c r="B288" s="3">
        <f>SUM(B278:B285)</f>
        <v>25703</v>
      </c>
      <c r="C288" s="424"/>
      <c r="D288" s="442">
        <f>B288/B265</f>
        <v>0.33760655694639646</v>
      </c>
    </row>
    <row r="289" spans="1:4">
      <c r="A289" s="424"/>
      <c r="B289" s="429"/>
      <c r="C289" s="424"/>
      <c r="D289" s="424"/>
    </row>
    <row r="291" spans="1:4">
      <c r="A291" s="434" t="s">
        <v>7525</v>
      </c>
      <c r="B291" s="435">
        <f>SUM(B292:B300)</f>
        <v>72781</v>
      </c>
    </row>
    <row r="292" spans="1:4">
      <c r="A292" s="419" t="s">
        <v>2580</v>
      </c>
      <c r="B292" s="3">
        <v>8163</v>
      </c>
      <c r="C292" s="420"/>
      <c r="D292" s="419" t="s">
        <v>6954</v>
      </c>
    </row>
    <row r="293" spans="1:4">
      <c r="A293" s="419" t="s">
        <v>3362</v>
      </c>
      <c r="B293" s="3">
        <v>7320</v>
      </c>
      <c r="C293" s="420"/>
      <c r="D293" s="419" t="s">
        <v>6954</v>
      </c>
    </row>
    <row r="294" spans="1:4">
      <c r="A294" s="419" t="s">
        <v>6733</v>
      </c>
      <c r="B294" s="3">
        <v>8420</v>
      </c>
      <c r="C294" s="420"/>
      <c r="D294" s="419" t="s">
        <v>6954</v>
      </c>
    </row>
    <row r="295" spans="1:4">
      <c r="A295" s="419" t="s">
        <v>6996</v>
      </c>
      <c r="B295" s="3">
        <v>8196</v>
      </c>
      <c r="C295" s="420"/>
      <c r="D295" s="419" t="s">
        <v>6954</v>
      </c>
    </row>
    <row r="296" spans="1:4">
      <c r="A296" s="419" t="s">
        <v>6997</v>
      </c>
      <c r="B296" s="3">
        <v>7984</v>
      </c>
      <c r="C296" s="420"/>
      <c r="D296" s="419" t="s">
        <v>6954</v>
      </c>
    </row>
    <row r="297" spans="1:4">
      <c r="A297" s="419" t="s">
        <v>7002</v>
      </c>
      <c r="B297" s="3">
        <v>8669</v>
      </c>
      <c r="C297" s="420"/>
      <c r="D297" s="419" t="s">
        <v>6954</v>
      </c>
    </row>
    <row r="298" spans="1:4">
      <c r="A298" s="419" t="s">
        <v>7003</v>
      </c>
      <c r="B298" s="3">
        <v>8115</v>
      </c>
      <c r="C298" s="420"/>
      <c r="D298" s="419" t="s">
        <v>6954</v>
      </c>
    </row>
    <row r="299" spans="1:4">
      <c r="A299" s="419" t="s">
        <v>7004</v>
      </c>
      <c r="B299" s="3">
        <v>7697</v>
      </c>
      <c r="C299" s="420"/>
      <c r="D299" s="419" t="s">
        <v>6954</v>
      </c>
    </row>
    <row r="300" spans="1:4">
      <c r="A300" s="419" t="s">
        <v>6999</v>
      </c>
      <c r="B300" s="3">
        <v>8217</v>
      </c>
      <c r="C300" s="420"/>
      <c r="D300" s="419" t="s">
        <v>6955</v>
      </c>
    </row>
    <row r="302" spans="1:4">
      <c r="A302" s="419" t="s">
        <v>6954</v>
      </c>
      <c r="B302" s="413">
        <f>SUM(B292:B299)</f>
        <v>64564</v>
      </c>
      <c r="D302" s="436">
        <f>B302/B291</f>
        <v>0.88709965512977285</v>
      </c>
    </row>
    <row r="303" spans="1:4">
      <c r="A303" s="419" t="s">
        <v>6955</v>
      </c>
      <c r="B303" s="413">
        <f>B300</f>
        <v>8217</v>
      </c>
      <c r="D303" s="436">
        <f>B303/B291</f>
        <v>0.11290034487022713</v>
      </c>
    </row>
    <row r="306" spans="1:4">
      <c r="A306" s="444" t="s">
        <v>7526</v>
      </c>
      <c r="B306" s="445">
        <f>SUM(B307:B328)</f>
        <v>76825</v>
      </c>
      <c r="C306" s="416"/>
      <c r="D306" s="416"/>
    </row>
    <row r="307" spans="1:4">
      <c r="A307" s="415" t="s">
        <v>6834</v>
      </c>
      <c r="B307" s="3">
        <v>4648</v>
      </c>
      <c r="C307" s="416"/>
      <c r="D307" s="415" t="s">
        <v>6835</v>
      </c>
    </row>
    <row r="308" spans="1:4">
      <c r="A308" s="415" t="s">
        <v>1215</v>
      </c>
      <c r="B308" s="3">
        <v>4592</v>
      </c>
      <c r="C308" s="416"/>
      <c r="D308" s="415" t="s">
        <v>6835</v>
      </c>
    </row>
    <row r="309" spans="1:4">
      <c r="A309" s="415" t="s">
        <v>6836</v>
      </c>
      <c r="B309" s="3">
        <v>3961</v>
      </c>
      <c r="C309" s="416"/>
      <c r="D309" s="415" t="s">
        <v>6835</v>
      </c>
    </row>
    <row r="310" spans="1:4">
      <c r="A310" s="415" t="s">
        <v>6837</v>
      </c>
      <c r="B310" s="3">
        <v>1630</v>
      </c>
      <c r="C310" s="416"/>
      <c r="D310" s="415" t="s">
        <v>6835</v>
      </c>
    </row>
    <row r="311" spans="1:4">
      <c r="A311" s="416" t="s">
        <v>697</v>
      </c>
      <c r="B311" s="3">
        <v>3478</v>
      </c>
      <c r="C311" s="416"/>
      <c r="D311" s="415" t="s">
        <v>6835</v>
      </c>
    </row>
    <row r="312" spans="1:4">
      <c r="A312" s="415" t="s">
        <v>6838</v>
      </c>
      <c r="B312" s="3">
        <v>4053</v>
      </c>
      <c r="C312" s="416"/>
      <c r="D312" s="415" t="s">
        <v>6835</v>
      </c>
    </row>
    <row r="313" spans="1:4">
      <c r="A313" s="415" t="s">
        <v>2114</v>
      </c>
      <c r="B313" s="3">
        <v>4802</v>
      </c>
      <c r="C313" s="416"/>
      <c r="D313" s="415" t="s">
        <v>6835</v>
      </c>
    </row>
    <row r="314" spans="1:4">
      <c r="A314" s="415" t="s">
        <v>6839</v>
      </c>
      <c r="B314" s="3">
        <v>4207</v>
      </c>
      <c r="C314" s="416"/>
      <c r="D314" s="415" t="s">
        <v>6835</v>
      </c>
    </row>
    <row r="315" spans="1:4">
      <c r="A315" s="415" t="s">
        <v>6841</v>
      </c>
      <c r="B315" s="3">
        <v>4661</v>
      </c>
      <c r="C315" s="416"/>
      <c r="D315" s="415" t="s">
        <v>6835</v>
      </c>
    </row>
    <row r="316" spans="1:4">
      <c r="A316" s="415" t="s">
        <v>1799</v>
      </c>
      <c r="B316" s="3">
        <v>4376</v>
      </c>
      <c r="C316" s="416"/>
      <c r="D316" s="415" t="s">
        <v>6835</v>
      </c>
    </row>
    <row r="317" spans="1:4">
      <c r="A317" s="415" t="s">
        <v>6846</v>
      </c>
      <c r="B317" s="3">
        <v>3882</v>
      </c>
      <c r="C317" s="416"/>
      <c r="D317" s="415" t="s">
        <v>6835</v>
      </c>
    </row>
    <row r="318" spans="1:4">
      <c r="A318" s="415" t="s">
        <v>6848</v>
      </c>
      <c r="B318" s="3">
        <v>4386</v>
      </c>
      <c r="C318" s="416"/>
      <c r="D318" s="415" t="s">
        <v>6835</v>
      </c>
    </row>
    <row r="319" spans="1:4">
      <c r="A319" s="415" t="s">
        <v>6849</v>
      </c>
      <c r="B319" s="3">
        <v>3579</v>
      </c>
      <c r="C319" s="416"/>
      <c r="D319" s="415" t="s">
        <v>6835</v>
      </c>
    </row>
    <row r="320" spans="1:4">
      <c r="A320" s="415" t="s">
        <v>6850</v>
      </c>
      <c r="B320" s="3">
        <v>3736</v>
      </c>
      <c r="C320" s="416"/>
      <c r="D320" s="415" t="s">
        <v>6835</v>
      </c>
    </row>
    <row r="321" spans="1:4">
      <c r="A321" s="415" t="s">
        <v>6851</v>
      </c>
      <c r="B321" s="3">
        <v>4516</v>
      </c>
      <c r="C321" s="416"/>
      <c r="D321" s="415" t="s">
        <v>6835</v>
      </c>
    </row>
    <row r="322" spans="1:4">
      <c r="A322" s="415" t="s">
        <v>1928</v>
      </c>
      <c r="B322" s="4">
        <v>3422</v>
      </c>
      <c r="C322" s="416"/>
      <c r="D322" s="415" t="s">
        <v>6797</v>
      </c>
    </row>
    <row r="323" spans="1:4">
      <c r="A323" s="415" t="s">
        <v>6840</v>
      </c>
      <c r="B323" s="4">
        <v>1659</v>
      </c>
      <c r="C323" s="416"/>
      <c r="D323" s="415" t="s">
        <v>6797</v>
      </c>
    </row>
    <row r="324" spans="1:4">
      <c r="A324" s="415" t="s">
        <v>6842</v>
      </c>
      <c r="B324" s="4">
        <v>1574</v>
      </c>
      <c r="C324" s="416"/>
      <c r="D324" s="415" t="s">
        <v>6797</v>
      </c>
    </row>
    <row r="325" spans="1:4">
      <c r="A325" s="415" t="s">
        <v>6843</v>
      </c>
      <c r="B325" s="4">
        <v>1516</v>
      </c>
      <c r="C325" s="416"/>
      <c r="D325" s="415" t="s">
        <v>6797</v>
      </c>
    </row>
    <row r="326" spans="1:4">
      <c r="A326" s="416" t="s">
        <v>6844</v>
      </c>
      <c r="B326" s="4">
        <v>2978</v>
      </c>
      <c r="C326" s="416"/>
      <c r="D326" s="415" t="s">
        <v>6797</v>
      </c>
    </row>
    <row r="327" spans="1:4">
      <c r="A327" s="415" t="s">
        <v>6845</v>
      </c>
      <c r="B327" s="4">
        <v>1541</v>
      </c>
      <c r="C327" s="416"/>
      <c r="D327" s="415" t="s">
        <v>6797</v>
      </c>
    </row>
    <row r="328" spans="1:4">
      <c r="A328" s="415" t="s">
        <v>6847</v>
      </c>
      <c r="B328" s="4">
        <v>3628</v>
      </c>
      <c r="C328" s="416"/>
      <c r="D328" s="415" t="s">
        <v>6797</v>
      </c>
    </row>
    <row r="330" spans="1:4">
      <c r="A330" s="415" t="s">
        <v>6835</v>
      </c>
      <c r="B330" s="417">
        <f>SUM(B307:B321)</f>
        <v>60507</v>
      </c>
      <c r="D330" s="436">
        <f>B330/B306</f>
        <v>0.78759518385942073</v>
      </c>
    </row>
    <row r="331" spans="1:4">
      <c r="A331" s="415" t="s">
        <v>6797</v>
      </c>
      <c r="B331" s="417">
        <f>SUM(B322:B328)</f>
        <v>16318</v>
      </c>
      <c r="D331" s="436">
        <f>B331/B306</f>
        <v>0.21240481614057924</v>
      </c>
    </row>
    <row r="333" spans="1:4">
      <c r="A333" s="415"/>
      <c r="B333" s="418"/>
      <c r="C333" s="416"/>
      <c r="D333" s="415"/>
    </row>
    <row r="334" spans="1:4">
      <c r="A334" s="440" t="s">
        <v>7167</v>
      </c>
      <c r="B334" s="441">
        <f>SUM(B335:B352)</f>
        <v>73323</v>
      </c>
      <c r="C334" s="424"/>
      <c r="D334" s="424"/>
    </row>
    <row r="335" spans="1:4">
      <c r="A335" s="426" t="s">
        <v>7224</v>
      </c>
      <c r="B335" s="9">
        <v>5769</v>
      </c>
      <c r="C335" s="424"/>
      <c r="D335" s="426" t="s">
        <v>7167</v>
      </c>
    </row>
    <row r="336" spans="1:4">
      <c r="A336" s="426" t="s">
        <v>7225</v>
      </c>
      <c r="B336" s="9">
        <v>4320</v>
      </c>
      <c r="C336" s="424"/>
      <c r="D336" s="426" t="s">
        <v>7167</v>
      </c>
    </row>
    <row r="337" spans="1:4">
      <c r="A337" s="426" t="s">
        <v>7226</v>
      </c>
      <c r="B337" s="9">
        <v>1671</v>
      </c>
      <c r="C337" s="424"/>
      <c r="D337" s="426" t="s">
        <v>7167</v>
      </c>
    </row>
    <row r="338" spans="1:4">
      <c r="A338" s="426" t="s">
        <v>7227</v>
      </c>
      <c r="B338" s="9">
        <v>3238</v>
      </c>
      <c r="C338" s="424"/>
      <c r="D338" s="426" t="s">
        <v>7167</v>
      </c>
    </row>
    <row r="339" spans="1:4">
      <c r="A339" s="426" t="s">
        <v>7228</v>
      </c>
      <c r="B339" s="9">
        <v>4956</v>
      </c>
      <c r="C339" s="424"/>
      <c r="D339" s="426" t="s">
        <v>7167</v>
      </c>
    </row>
    <row r="340" spans="1:4">
      <c r="A340" s="426" t="s">
        <v>7229</v>
      </c>
      <c r="B340" s="9">
        <v>4717</v>
      </c>
      <c r="C340" s="424"/>
      <c r="D340" s="426" t="s">
        <v>7167</v>
      </c>
    </row>
    <row r="341" spans="1:4">
      <c r="A341" s="426" t="s">
        <v>7230</v>
      </c>
      <c r="B341" s="9">
        <v>4566</v>
      </c>
      <c r="C341" s="424"/>
      <c r="D341" s="426" t="s">
        <v>7167</v>
      </c>
    </row>
    <row r="342" spans="1:4">
      <c r="A342" s="426" t="s">
        <v>7231</v>
      </c>
      <c r="B342" s="9">
        <v>5411</v>
      </c>
      <c r="C342" s="424"/>
      <c r="D342" s="426" t="s">
        <v>7167</v>
      </c>
    </row>
    <row r="343" spans="1:4">
      <c r="A343" s="426" t="s">
        <v>7232</v>
      </c>
      <c r="B343" s="9">
        <v>5817</v>
      </c>
      <c r="C343" s="424"/>
      <c r="D343" s="426" t="s">
        <v>7167</v>
      </c>
    </row>
    <row r="344" spans="1:4">
      <c r="A344" s="426" t="s">
        <v>7233</v>
      </c>
      <c r="B344" s="9">
        <v>6425</v>
      </c>
      <c r="C344" s="424"/>
      <c r="D344" s="426" t="s">
        <v>7167</v>
      </c>
    </row>
    <row r="345" spans="1:4">
      <c r="A345" s="426" t="s">
        <v>7234</v>
      </c>
      <c r="B345" s="9">
        <v>4848</v>
      </c>
      <c r="C345" s="424"/>
      <c r="D345" s="426" t="s">
        <v>7167</v>
      </c>
    </row>
    <row r="346" spans="1:4">
      <c r="A346" s="426" t="s">
        <v>7235</v>
      </c>
      <c r="B346" s="9">
        <v>3451</v>
      </c>
      <c r="C346" s="424"/>
      <c r="D346" s="426" t="s">
        <v>7167</v>
      </c>
    </row>
    <row r="347" spans="1:4">
      <c r="A347" s="426" t="s">
        <v>7236</v>
      </c>
      <c r="B347" s="9">
        <v>4823</v>
      </c>
      <c r="C347" s="424"/>
      <c r="D347" s="426" t="s">
        <v>7167</v>
      </c>
    </row>
    <row r="348" spans="1:4">
      <c r="A348" s="426" t="s">
        <v>7238</v>
      </c>
      <c r="B348" s="9">
        <v>3483</v>
      </c>
      <c r="C348" s="424"/>
      <c r="D348" s="426" t="s">
        <v>7167</v>
      </c>
    </row>
    <row r="349" spans="1:4">
      <c r="A349" s="426" t="s">
        <v>7239</v>
      </c>
      <c r="B349" s="9">
        <v>3113</v>
      </c>
      <c r="C349" s="424"/>
      <c r="D349" s="426" t="s">
        <v>7167</v>
      </c>
    </row>
    <row r="350" spans="1:4">
      <c r="A350" s="426" t="s">
        <v>7240</v>
      </c>
      <c r="B350" s="9">
        <v>1739</v>
      </c>
      <c r="C350" s="424"/>
      <c r="D350" s="426" t="s">
        <v>7167</v>
      </c>
    </row>
    <row r="351" spans="1:4">
      <c r="A351" s="426" t="s">
        <v>7242</v>
      </c>
      <c r="B351" s="9">
        <v>1768</v>
      </c>
      <c r="C351" s="424"/>
      <c r="D351" s="426" t="s">
        <v>7167</v>
      </c>
    </row>
    <row r="352" spans="1:4">
      <c r="A352" s="426" t="s">
        <v>7243</v>
      </c>
      <c r="B352" s="9">
        <v>3208</v>
      </c>
      <c r="C352" s="424"/>
      <c r="D352" s="426" t="s">
        <v>7167</v>
      </c>
    </row>
    <row r="354" spans="1:4">
      <c r="A354" s="426" t="s">
        <v>7167</v>
      </c>
      <c r="B354" s="427">
        <f>SUM(B335:B352)</f>
        <v>73323</v>
      </c>
      <c r="C354" s="424"/>
      <c r="D354" s="442">
        <f>B354/B334</f>
        <v>1</v>
      </c>
    </row>
    <row r="357" spans="1:4">
      <c r="A357" s="437" t="s">
        <v>6667</v>
      </c>
      <c r="B357" s="435">
        <f>SUM(B358:B372)</f>
        <v>73723</v>
      </c>
    </row>
    <row r="358" spans="1:4">
      <c r="A358" s="410" t="s">
        <v>6727</v>
      </c>
      <c r="B358" s="9">
        <v>9977</v>
      </c>
      <c r="D358" s="410" t="s">
        <v>6667</v>
      </c>
    </row>
    <row r="359" spans="1:4">
      <c r="A359" s="410" t="s">
        <v>5108</v>
      </c>
      <c r="B359" s="9">
        <v>4097</v>
      </c>
      <c r="D359" s="410" t="s">
        <v>6667</v>
      </c>
    </row>
    <row r="360" spans="1:4">
      <c r="A360" s="410" t="s">
        <v>6728</v>
      </c>
      <c r="B360" s="9">
        <v>2784</v>
      </c>
      <c r="D360" s="410" t="s">
        <v>6667</v>
      </c>
    </row>
    <row r="361" spans="1:4">
      <c r="A361" s="410" t="s">
        <v>6729</v>
      </c>
      <c r="B361" s="9">
        <v>3344</v>
      </c>
      <c r="D361" s="410" t="s">
        <v>6667</v>
      </c>
    </row>
    <row r="362" spans="1:4">
      <c r="A362" s="410" t="s">
        <v>6731</v>
      </c>
      <c r="B362" s="9">
        <v>3574</v>
      </c>
      <c r="D362" s="410" t="s">
        <v>6667</v>
      </c>
    </row>
    <row r="363" spans="1:4">
      <c r="A363" s="410" t="s">
        <v>6736</v>
      </c>
      <c r="B363" s="9">
        <v>3437</v>
      </c>
      <c r="D363" s="410" t="s">
        <v>6667</v>
      </c>
    </row>
    <row r="364" spans="1:4">
      <c r="A364" s="410" t="s">
        <v>6738</v>
      </c>
      <c r="B364" s="9">
        <v>7192</v>
      </c>
      <c r="D364" s="410" t="s">
        <v>6667</v>
      </c>
    </row>
    <row r="365" spans="1:4">
      <c r="A365" s="410" t="s">
        <v>6739</v>
      </c>
      <c r="B365" s="9">
        <v>7184</v>
      </c>
      <c r="D365" s="410" t="s">
        <v>6667</v>
      </c>
    </row>
    <row r="366" spans="1:4">
      <c r="A366" s="411" t="s">
        <v>6742</v>
      </c>
      <c r="B366" s="9">
        <v>6787</v>
      </c>
      <c r="D366" s="410" t="s">
        <v>6667</v>
      </c>
    </row>
    <row r="367" spans="1:4">
      <c r="A367" s="411" t="s">
        <v>6743</v>
      </c>
      <c r="B367" s="9">
        <v>3755</v>
      </c>
      <c r="D367" s="410" t="s">
        <v>6667</v>
      </c>
    </row>
    <row r="368" spans="1:4">
      <c r="A368" s="410" t="s">
        <v>1612</v>
      </c>
      <c r="B368" s="9">
        <v>7363</v>
      </c>
      <c r="D368" s="410" t="s">
        <v>6667</v>
      </c>
    </row>
    <row r="369" spans="1:4">
      <c r="A369" s="410" t="s">
        <v>6752</v>
      </c>
      <c r="B369" s="9">
        <v>3828</v>
      </c>
      <c r="D369" s="410" t="s">
        <v>6667</v>
      </c>
    </row>
    <row r="370" spans="1:4">
      <c r="A370" s="410" t="s">
        <v>2603</v>
      </c>
      <c r="B370" s="9">
        <v>6939</v>
      </c>
      <c r="D370" s="410" t="s">
        <v>6667</v>
      </c>
    </row>
    <row r="371" spans="1:4">
      <c r="A371" s="410" t="s">
        <v>6729</v>
      </c>
      <c r="B371" s="9">
        <v>1653</v>
      </c>
      <c r="D371" s="410" t="s">
        <v>6670</v>
      </c>
    </row>
    <row r="372" spans="1:4">
      <c r="A372" s="410" t="s">
        <v>6729</v>
      </c>
      <c r="B372" s="9">
        <v>1809</v>
      </c>
      <c r="D372" s="410" t="s">
        <v>6671</v>
      </c>
    </row>
    <row r="374" spans="1:4">
      <c r="A374" s="410" t="s">
        <v>6667</v>
      </c>
      <c r="B374" s="412">
        <f>SUM(B358:B370)</f>
        <v>70261</v>
      </c>
      <c r="D374" s="436">
        <f>B374/B357</f>
        <v>0.95304043514235726</v>
      </c>
    </row>
    <row r="375" spans="1:4">
      <c r="A375" s="410" t="s">
        <v>6670</v>
      </c>
      <c r="B375" s="413">
        <f>B371</f>
        <v>1653</v>
      </c>
      <c r="D375" s="436">
        <f>B375/B357</f>
        <v>2.2421767969290452E-2</v>
      </c>
    </row>
    <row r="376" spans="1:4">
      <c r="A376" s="410" t="s">
        <v>6671</v>
      </c>
      <c r="B376" s="413">
        <f>B372</f>
        <v>1809</v>
      </c>
      <c r="D376" s="436">
        <f>B376/B357</f>
        <v>2.4537796888352347E-2</v>
      </c>
    </row>
    <row r="379" spans="1:4">
      <c r="A379" s="440" t="s">
        <v>7527</v>
      </c>
      <c r="B379" s="441">
        <f>SUM(B380:B408)</f>
        <v>76972</v>
      </c>
      <c r="C379" s="424"/>
      <c r="D379" s="424"/>
    </row>
    <row r="380" spans="1:4">
      <c r="A380" s="426" t="s">
        <v>7293</v>
      </c>
      <c r="B380" s="3">
        <v>3823</v>
      </c>
      <c r="C380" s="424"/>
      <c r="D380" s="426" t="s">
        <v>7172</v>
      </c>
    </row>
    <row r="381" spans="1:4">
      <c r="A381" s="426" t="s">
        <v>7294</v>
      </c>
      <c r="B381" s="3">
        <v>1424</v>
      </c>
      <c r="C381" s="424"/>
      <c r="D381" s="426" t="s">
        <v>7172</v>
      </c>
    </row>
    <row r="382" spans="1:4">
      <c r="A382" s="426" t="s">
        <v>7295</v>
      </c>
      <c r="B382" s="3">
        <v>4071</v>
      </c>
      <c r="C382" s="424"/>
      <c r="D382" s="426" t="s">
        <v>7172</v>
      </c>
    </row>
    <row r="383" spans="1:4">
      <c r="A383" s="426" t="s">
        <v>7298</v>
      </c>
      <c r="B383" s="3">
        <v>3984</v>
      </c>
      <c r="C383" s="424"/>
      <c r="D383" s="426" t="s">
        <v>7172</v>
      </c>
    </row>
    <row r="384" spans="1:4">
      <c r="A384" s="426" t="s">
        <v>5168</v>
      </c>
      <c r="B384" s="3">
        <v>4073</v>
      </c>
      <c r="C384" s="424"/>
      <c r="D384" s="426" t="s">
        <v>7172</v>
      </c>
    </row>
    <row r="385" spans="1:4">
      <c r="A385" s="426" t="s">
        <v>7299</v>
      </c>
      <c r="B385" s="3">
        <v>4605</v>
      </c>
      <c r="C385" s="424"/>
      <c r="D385" s="426" t="s">
        <v>7172</v>
      </c>
    </row>
    <row r="386" spans="1:4">
      <c r="A386" s="426" t="s">
        <v>7300</v>
      </c>
      <c r="B386" s="3">
        <v>1299</v>
      </c>
      <c r="C386" s="424"/>
      <c r="D386" s="426" t="s">
        <v>7172</v>
      </c>
    </row>
    <row r="387" spans="1:4">
      <c r="A387" s="426" t="s">
        <v>7301</v>
      </c>
      <c r="B387" s="3">
        <v>1414</v>
      </c>
      <c r="C387" s="424"/>
      <c r="D387" s="426" t="s">
        <v>7172</v>
      </c>
    </row>
    <row r="388" spans="1:4">
      <c r="A388" s="426" t="s">
        <v>7302</v>
      </c>
      <c r="B388" s="3">
        <v>3668</v>
      </c>
      <c r="C388" s="424"/>
      <c r="D388" s="426" t="s">
        <v>7172</v>
      </c>
    </row>
    <row r="389" spans="1:4">
      <c r="A389" s="426" t="s">
        <v>7304</v>
      </c>
      <c r="B389" s="3">
        <v>1225</v>
      </c>
      <c r="C389" s="424"/>
      <c r="D389" s="426" t="s">
        <v>7172</v>
      </c>
    </row>
    <row r="390" spans="1:4">
      <c r="A390" s="426" t="s">
        <v>7306</v>
      </c>
      <c r="B390" s="4">
        <v>4028</v>
      </c>
      <c r="C390" s="424"/>
      <c r="D390" s="426" t="s">
        <v>7172</v>
      </c>
    </row>
    <row r="391" spans="1:4">
      <c r="A391" s="426" t="s">
        <v>6468</v>
      </c>
      <c r="B391" s="4">
        <v>3574</v>
      </c>
      <c r="C391" s="424"/>
      <c r="D391" s="426" t="s">
        <v>7172</v>
      </c>
    </row>
    <row r="392" spans="1:4">
      <c r="A392" s="426" t="s">
        <v>7324</v>
      </c>
      <c r="B392" s="9">
        <v>2414</v>
      </c>
      <c r="C392" s="424"/>
      <c r="D392" s="426" t="s">
        <v>7174</v>
      </c>
    </row>
    <row r="393" spans="1:4">
      <c r="A393" s="426" t="s">
        <v>7328</v>
      </c>
      <c r="B393" s="9">
        <v>2082</v>
      </c>
      <c r="C393" s="424"/>
      <c r="D393" s="426" t="s">
        <v>7174</v>
      </c>
    </row>
    <row r="394" spans="1:4">
      <c r="A394" s="426" t="s">
        <v>7331</v>
      </c>
      <c r="B394" s="9">
        <v>2358</v>
      </c>
      <c r="C394" s="424"/>
      <c r="D394" s="426" t="s">
        <v>7174</v>
      </c>
    </row>
    <row r="395" spans="1:4">
      <c r="A395" s="426" t="s">
        <v>7333</v>
      </c>
      <c r="B395" s="9">
        <v>1890</v>
      </c>
      <c r="C395" s="424"/>
      <c r="D395" s="426" t="s">
        <v>7174</v>
      </c>
    </row>
    <row r="396" spans="1:4">
      <c r="A396" s="426" t="s">
        <v>65</v>
      </c>
      <c r="B396" s="9">
        <v>2371</v>
      </c>
      <c r="C396" s="424"/>
      <c r="D396" s="426" t="s">
        <v>7174</v>
      </c>
    </row>
    <row r="397" spans="1:4">
      <c r="A397" s="426" t="s">
        <v>7334</v>
      </c>
      <c r="B397" s="9">
        <v>2228</v>
      </c>
      <c r="C397" s="424"/>
      <c r="D397" s="426" t="s">
        <v>7174</v>
      </c>
    </row>
    <row r="398" spans="1:4">
      <c r="A398" s="426" t="s">
        <v>4236</v>
      </c>
      <c r="B398" s="9">
        <v>2501</v>
      </c>
      <c r="C398" s="424"/>
      <c r="D398" s="426" t="s">
        <v>7174</v>
      </c>
    </row>
    <row r="399" spans="1:4">
      <c r="A399" s="426" t="s">
        <v>7335</v>
      </c>
      <c r="B399" s="9">
        <v>2080</v>
      </c>
      <c r="C399" s="424"/>
      <c r="D399" s="426" t="s">
        <v>7174</v>
      </c>
    </row>
    <row r="400" spans="1:4">
      <c r="A400" s="426" t="s">
        <v>7337</v>
      </c>
      <c r="B400" s="9">
        <v>1192</v>
      </c>
      <c r="C400" s="424"/>
      <c r="D400" s="426" t="s">
        <v>7174</v>
      </c>
    </row>
    <row r="401" spans="1:4">
      <c r="A401" s="426" t="s">
        <v>1915</v>
      </c>
      <c r="B401" s="9">
        <v>2274</v>
      </c>
      <c r="C401" s="424"/>
      <c r="D401" s="426" t="s">
        <v>7174</v>
      </c>
    </row>
    <row r="402" spans="1:4">
      <c r="A402" s="426" t="s">
        <v>7338</v>
      </c>
      <c r="B402" s="9">
        <v>2308</v>
      </c>
      <c r="C402" s="424"/>
      <c r="D402" s="426" t="s">
        <v>7174</v>
      </c>
    </row>
    <row r="403" spans="1:4">
      <c r="A403" s="426" t="s">
        <v>7340</v>
      </c>
      <c r="B403" s="9">
        <v>3078</v>
      </c>
      <c r="C403" s="424"/>
      <c r="D403" s="426" t="s">
        <v>7174</v>
      </c>
    </row>
    <row r="404" spans="1:4">
      <c r="A404" s="426" t="s">
        <v>7341</v>
      </c>
      <c r="B404" s="9">
        <v>2077</v>
      </c>
      <c r="C404" s="424"/>
      <c r="D404" s="426" t="s">
        <v>7174</v>
      </c>
    </row>
    <row r="405" spans="1:4">
      <c r="A405" s="426" t="s">
        <v>7342</v>
      </c>
      <c r="B405" s="9">
        <v>1244</v>
      </c>
      <c r="C405" s="424"/>
      <c r="D405" s="426" t="s">
        <v>7174</v>
      </c>
    </row>
    <row r="406" spans="1:4">
      <c r="A406" s="426" t="s">
        <v>7355</v>
      </c>
      <c r="B406" s="9">
        <v>3184</v>
      </c>
      <c r="C406" s="424"/>
      <c r="D406" s="426" t="s">
        <v>7174</v>
      </c>
    </row>
    <row r="407" spans="1:4">
      <c r="A407" s="426" t="s">
        <v>7361</v>
      </c>
      <c r="B407" s="9">
        <v>3449</v>
      </c>
      <c r="C407" s="424"/>
      <c r="D407" s="426" t="s">
        <v>7174</v>
      </c>
    </row>
    <row r="408" spans="1:4">
      <c r="A408" s="426" t="s">
        <v>7372</v>
      </c>
      <c r="B408" s="9">
        <v>3054</v>
      </c>
      <c r="C408" s="424"/>
      <c r="D408" s="426" t="s">
        <v>7174</v>
      </c>
    </row>
    <row r="409" spans="1:4">
      <c r="A409" s="426"/>
      <c r="B409" s="4"/>
      <c r="C409" s="424"/>
      <c r="D409" s="426"/>
    </row>
    <row r="410" spans="1:4">
      <c r="A410" s="426" t="s">
        <v>7172</v>
      </c>
      <c r="B410" s="427">
        <f>SUM(B380:B391)</f>
        <v>37188</v>
      </c>
      <c r="C410" s="424"/>
      <c r="D410" s="442">
        <f>B410/B379</f>
        <v>0.48313672504287275</v>
      </c>
    </row>
    <row r="411" spans="1:4">
      <c r="A411" s="426" t="s">
        <v>7174</v>
      </c>
      <c r="B411" s="413">
        <f>SUM(B392:B408)</f>
        <v>39784</v>
      </c>
      <c r="C411" s="424"/>
      <c r="D411" s="442">
        <f>B411/B379</f>
        <v>0.51686327495712725</v>
      </c>
    </row>
    <row r="414" spans="1:4">
      <c r="A414" s="437" t="s">
        <v>6668</v>
      </c>
      <c r="B414" s="435">
        <f>SUM(B415:B426)</f>
        <v>71287</v>
      </c>
    </row>
    <row r="415" spans="1:4">
      <c r="A415" s="410" t="s">
        <v>6679</v>
      </c>
      <c r="B415" s="9">
        <v>8998</v>
      </c>
      <c r="D415" s="410" t="s">
        <v>6668</v>
      </c>
    </row>
    <row r="416" spans="1:4">
      <c r="A416" s="410" t="s">
        <v>6682</v>
      </c>
      <c r="B416" s="9">
        <v>3612</v>
      </c>
      <c r="D416" s="410" t="s">
        <v>6668</v>
      </c>
    </row>
    <row r="417" spans="1:4">
      <c r="A417" s="410" t="s">
        <v>6686</v>
      </c>
      <c r="B417" s="9">
        <v>10104</v>
      </c>
      <c r="D417" s="410" t="s">
        <v>6668</v>
      </c>
    </row>
    <row r="418" spans="1:4">
      <c r="A418" s="410" t="s">
        <v>6687</v>
      </c>
      <c r="B418" s="9">
        <v>10053</v>
      </c>
      <c r="D418" s="410" t="s">
        <v>6668</v>
      </c>
    </row>
    <row r="419" spans="1:4">
      <c r="A419" s="410" t="s">
        <v>3443</v>
      </c>
      <c r="B419" s="9">
        <v>7416</v>
      </c>
      <c r="D419" s="410" t="s">
        <v>6668</v>
      </c>
    </row>
    <row r="420" spans="1:4">
      <c r="A420" s="410" t="s">
        <v>6707</v>
      </c>
      <c r="B420" s="9">
        <v>10089</v>
      </c>
      <c r="D420" s="410" t="s">
        <v>6668</v>
      </c>
    </row>
    <row r="421" spans="1:4">
      <c r="A421" s="410" t="s">
        <v>6711</v>
      </c>
      <c r="B421" s="9">
        <v>6619</v>
      </c>
      <c r="D421" s="410" t="s">
        <v>6668</v>
      </c>
    </row>
    <row r="422" spans="1:4">
      <c r="A422" s="410" t="s">
        <v>6714</v>
      </c>
      <c r="B422" s="9">
        <v>3614</v>
      </c>
      <c r="D422" s="410" t="s">
        <v>6668</v>
      </c>
    </row>
    <row r="423" spans="1:4">
      <c r="A423" s="410" t="s">
        <v>6715</v>
      </c>
      <c r="B423" s="9">
        <v>3580</v>
      </c>
      <c r="D423" s="410" t="s">
        <v>6668</v>
      </c>
    </row>
    <row r="424" spans="1:4">
      <c r="A424" s="410" t="s">
        <v>6716</v>
      </c>
      <c r="B424" s="9">
        <v>3318</v>
      </c>
      <c r="D424" s="410" t="s">
        <v>6668</v>
      </c>
    </row>
    <row r="425" spans="1:4">
      <c r="A425" s="410" t="s">
        <v>6717</v>
      </c>
      <c r="B425" s="9">
        <v>3699</v>
      </c>
      <c r="D425" s="410" t="s">
        <v>6668</v>
      </c>
    </row>
    <row r="426" spans="1:4">
      <c r="A426" s="410" t="s">
        <v>6682</v>
      </c>
      <c r="B426" s="9">
        <v>185</v>
      </c>
      <c r="D426" s="410" t="s">
        <v>6670</v>
      </c>
    </row>
    <row r="428" spans="1:4">
      <c r="A428" s="410" t="s">
        <v>6668</v>
      </c>
      <c r="B428" s="413">
        <f>SUM(B415:B425)</f>
        <v>71102</v>
      </c>
      <c r="D428" s="436">
        <f>B428/B414</f>
        <v>0.99740485642543519</v>
      </c>
    </row>
    <row r="429" spans="1:4">
      <c r="A429" s="410" t="s">
        <v>6670</v>
      </c>
      <c r="B429" s="413">
        <f>B426</f>
        <v>185</v>
      </c>
      <c r="D429" s="436">
        <f>B429/B414</f>
        <v>2.5951435745647875E-3</v>
      </c>
    </row>
    <row r="432" spans="1:4">
      <c r="A432" s="437" t="s">
        <v>6669</v>
      </c>
      <c r="B432" s="435">
        <f>SUM(B433:B447)</f>
        <v>72326</v>
      </c>
    </row>
    <row r="433" spans="1:7">
      <c r="A433" s="410" t="s">
        <v>6688</v>
      </c>
      <c r="B433" s="9">
        <v>2863</v>
      </c>
      <c r="D433" s="410" t="s">
        <v>6669</v>
      </c>
    </row>
    <row r="434" spans="1:7">
      <c r="A434" s="410" t="s">
        <v>6689</v>
      </c>
      <c r="B434" s="9">
        <v>9429</v>
      </c>
      <c r="D434" s="410" t="s">
        <v>6669</v>
      </c>
    </row>
    <row r="435" spans="1:7">
      <c r="A435" s="410" t="s">
        <v>6690</v>
      </c>
      <c r="B435" s="9">
        <v>3202</v>
      </c>
      <c r="D435" s="410" t="s">
        <v>6669</v>
      </c>
    </row>
    <row r="436" spans="1:7">
      <c r="A436" s="410" t="s">
        <v>6691</v>
      </c>
      <c r="B436" s="9">
        <v>6307</v>
      </c>
      <c r="D436" s="410" t="s">
        <v>6669</v>
      </c>
    </row>
    <row r="437" spans="1:7">
      <c r="A437" s="410" t="s">
        <v>6692</v>
      </c>
      <c r="B437" s="9">
        <v>2963</v>
      </c>
      <c r="D437" s="410" t="s">
        <v>6669</v>
      </c>
    </row>
    <row r="438" spans="1:7">
      <c r="A438" s="410" t="s">
        <v>6693</v>
      </c>
      <c r="B438" s="9">
        <v>6527</v>
      </c>
      <c r="D438" s="410" t="s">
        <v>6669</v>
      </c>
    </row>
    <row r="439" spans="1:7">
      <c r="A439" s="410" t="s">
        <v>6697</v>
      </c>
      <c r="B439" s="9">
        <v>6240</v>
      </c>
      <c r="D439" s="410" t="s">
        <v>6669</v>
      </c>
    </row>
    <row r="440" spans="1:7">
      <c r="A440" s="410" t="s">
        <v>6700</v>
      </c>
      <c r="B440" s="9">
        <v>3802</v>
      </c>
      <c r="D440" s="410" t="s">
        <v>6669</v>
      </c>
    </row>
    <row r="441" spans="1:7">
      <c r="A441" s="410" t="s">
        <v>6709</v>
      </c>
      <c r="B441" s="9">
        <v>6550</v>
      </c>
      <c r="D441" s="410" t="s">
        <v>6669</v>
      </c>
    </row>
    <row r="442" spans="1:7">
      <c r="A442" s="410" t="s">
        <v>6710</v>
      </c>
      <c r="B442" s="9">
        <v>6320</v>
      </c>
      <c r="D442" s="410" t="s">
        <v>6669</v>
      </c>
    </row>
    <row r="443" spans="1:7">
      <c r="A443" s="410" t="s">
        <v>6718</v>
      </c>
      <c r="B443" s="9">
        <v>3091</v>
      </c>
      <c r="D443" s="410" t="s">
        <v>6669</v>
      </c>
    </row>
    <row r="444" spans="1:7">
      <c r="A444" s="410" t="s">
        <v>6719</v>
      </c>
      <c r="B444" s="9">
        <v>3670</v>
      </c>
      <c r="D444" s="410" t="s">
        <v>6669</v>
      </c>
      <c r="E444" s="1"/>
      <c r="G444" s="1"/>
    </row>
    <row r="445" spans="1:7">
      <c r="A445" s="410" t="s">
        <v>6724</v>
      </c>
      <c r="B445" s="9">
        <v>7200</v>
      </c>
      <c r="D445" s="410" t="s">
        <v>6669</v>
      </c>
      <c r="E445" s="1"/>
      <c r="G445" s="1"/>
    </row>
    <row r="446" spans="1:7">
      <c r="A446" s="410" t="s">
        <v>6726</v>
      </c>
      <c r="B446" s="9">
        <v>4075</v>
      </c>
      <c r="D446" s="410" t="s">
        <v>6669</v>
      </c>
      <c r="E446" s="1"/>
      <c r="G446" s="1"/>
    </row>
    <row r="447" spans="1:7">
      <c r="A447" s="410" t="s">
        <v>6700</v>
      </c>
      <c r="B447" s="9">
        <v>87</v>
      </c>
      <c r="D447" s="410" t="s">
        <v>6670</v>
      </c>
      <c r="E447" s="1"/>
      <c r="G447" s="1"/>
    </row>
    <row r="448" spans="1:7">
      <c r="E448" s="1"/>
      <c r="G448" s="1"/>
    </row>
    <row r="449" spans="1:7">
      <c r="A449" s="410" t="s">
        <v>6669</v>
      </c>
      <c r="B449" s="412">
        <f>SUM(B433:B446)</f>
        <v>72239</v>
      </c>
      <c r="D449" s="436">
        <f>B449/B432</f>
        <v>0.99879711307137131</v>
      </c>
      <c r="E449" s="1"/>
      <c r="G449" s="1"/>
    </row>
    <row r="450" spans="1:7">
      <c r="A450" s="410" t="s">
        <v>6670</v>
      </c>
      <c r="B450" s="413">
        <f>B447</f>
        <v>87</v>
      </c>
      <c r="D450" s="436">
        <f>B450/B432</f>
        <v>1.2028869286287089E-3</v>
      </c>
      <c r="E450" s="1"/>
      <c r="G450" s="1"/>
    </row>
    <row r="451" spans="1:7">
      <c r="E451" s="1"/>
      <c r="G451" s="1"/>
    </row>
    <row r="452" spans="1:7">
      <c r="E452" s="1"/>
      <c r="G452" s="1"/>
    </row>
    <row r="453" spans="1:7">
      <c r="A453" s="437" t="s">
        <v>7520</v>
      </c>
      <c r="B453" s="435">
        <f>SUM(B454:B468)</f>
        <v>71748</v>
      </c>
      <c r="E453" s="1"/>
      <c r="G453" s="1"/>
    </row>
    <row r="454" spans="1:7">
      <c r="A454" s="410" t="s">
        <v>6680</v>
      </c>
      <c r="B454" s="9">
        <v>3715</v>
      </c>
      <c r="D454" s="410" t="s">
        <v>6670</v>
      </c>
      <c r="E454" s="1"/>
      <c r="G454" s="1"/>
    </row>
    <row r="455" spans="1:7">
      <c r="A455" s="410" t="s">
        <v>6684</v>
      </c>
      <c r="B455" s="9">
        <v>3530</v>
      </c>
      <c r="D455" s="410" t="s">
        <v>6670</v>
      </c>
      <c r="E455" s="1"/>
      <c r="G455" s="1"/>
    </row>
    <row r="456" spans="1:7">
      <c r="A456" s="410" t="s">
        <v>6725</v>
      </c>
      <c r="B456" s="9">
        <v>3634</v>
      </c>
      <c r="D456" s="410" t="s">
        <v>6670</v>
      </c>
      <c r="E456" s="1"/>
      <c r="G456" s="1"/>
    </row>
    <row r="457" spans="1:7">
      <c r="A457" s="410" t="s">
        <v>6730</v>
      </c>
      <c r="B457" s="9">
        <v>4391</v>
      </c>
      <c r="D457" s="410" t="s">
        <v>6670</v>
      </c>
      <c r="E457" s="1"/>
      <c r="G457" s="1"/>
    </row>
    <row r="458" spans="1:7">
      <c r="A458" s="410" t="s">
        <v>6746</v>
      </c>
      <c r="B458" s="9">
        <v>3444</v>
      </c>
      <c r="D458" s="410" t="s">
        <v>6670</v>
      </c>
      <c r="E458" s="1"/>
      <c r="G458" s="1"/>
    </row>
    <row r="459" spans="1:7">
      <c r="A459" s="410" t="s">
        <v>6762</v>
      </c>
      <c r="B459" s="9">
        <v>8740</v>
      </c>
      <c r="D459" s="410" t="s">
        <v>6670</v>
      </c>
      <c r="E459" s="1"/>
      <c r="G459" s="1"/>
    </row>
    <row r="460" spans="1:7">
      <c r="A460" s="410" t="s">
        <v>6763</v>
      </c>
      <c r="B460" s="9">
        <v>6708</v>
      </c>
      <c r="D460" s="410" t="s">
        <v>6670</v>
      </c>
      <c r="E460" s="1"/>
      <c r="G460" s="1"/>
    </row>
    <row r="461" spans="1:7">
      <c r="A461" s="410" t="s">
        <v>6764</v>
      </c>
      <c r="B461" s="9">
        <v>7100</v>
      </c>
      <c r="D461" s="410" t="s">
        <v>6670</v>
      </c>
      <c r="E461" s="1"/>
      <c r="G461" s="1"/>
    </row>
    <row r="462" spans="1:7">
      <c r="A462" s="410" t="s">
        <v>6753</v>
      </c>
      <c r="B462" s="9">
        <v>3431</v>
      </c>
      <c r="D462" s="410" t="s">
        <v>6674</v>
      </c>
      <c r="E462" s="1"/>
      <c r="G462" s="1"/>
    </row>
    <row r="463" spans="1:7">
      <c r="A463" s="410" t="s">
        <v>6765</v>
      </c>
      <c r="B463" s="9">
        <v>3600</v>
      </c>
      <c r="D463" s="410" t="s">
        <v>6674</v>
      </c>
      <c r="E463" s="1"/>
      <c r="G463" s="1"/>
    </row>
    <row r="464" spans="1:7">
      <c r="A464" s="410" t="s">
        <v>6730</v>
      </c>
      <c r="B464" s="9">
        <v>6250</v>
      </c>
      <c r="D464" s="410" t="s">
        <v>6677</v>
      </c>
      <c r="E464" s="1"/>
      <c r="G464" s="1"/>
    </row>
    <row r="465" spans="1:7">
      <c r="A465" s="411" t="s">
        <v>6740</v>
      </c>
      <c r="B465" s="9">
        <v>6553</v>
      </c>
      <c r="D465" s="410" t="s">
        <v>6677</v>
      </c>
      <c r="E465" s="1"/>
      <c r="G465" s="1"/>
    </row>
    <row r="466" spans="1:7">
      <c r="A466" s="410" t="s">
        <v>6761</v>
      </c>
      <c r="B466" s="9">
        <v>7026</v>
      </c>
      <c r="D466" s="410" t="s">
        <v>6677</v>
      </c>
      <c r="E466" s="1"/>
      <c r="G466" s="1"/>
    </row>
    <row r="467" spans="1:7">
      <c r="A467" s="410" t="s">
        <v>6762</v>
      </c>
      <c r="B467" s="9">
        <v>932</v>
      </c>
      <c r="D467" s="410" t="s">
        <v>6677</v>
      </c>
      <c r="E467" s="1"/>
      <c r="G467" s="1"/>
    </row>
    <row r="468" spans="1:7">
      <c r="A468" s="410" t="s">
        <v>6765</v>
      </c>
      <c r="B468" s="9">
        <v>2694</v>
      </c>
      <c r="D468" s="410" t="s">
        <v>6677</v>
      </c>
      <c r="E468" s="1"/>
      <c r="G468" s="1"/>
    </row>
    <row r="469" spans="1:7">
      <c r="E469" s="1"/>
      <c r="G469" s="1"/>
    </row>
    <row r="470" spans="1:7">
      <c r="A470" s="410" t="s">
        <v>6670</v>
      </c>
      <c r="B470" s="413">
        <f>SUM(B454:B461)</f>
        <v>41262</v>
      </c>
      <c r="D470" s="436">
        <f>B470/B453</f>
        <v>0.57509616992808166</v>
      </c>
      <c r="E470" s="1"/>
      <c r="G470" s="1"/>
    </row>
    <row r="471" spans="1:7">
      <c r="A471" s="410" t="s">
        <v>6674</v>
      </c>
      <c r="B471" s="413">
        <f>SUM(B462:B463)</f>
        <v>7031</v>
      </c>
      <c r="D471" s="436">
        <f>B471/B453</f>
        <v>9.7995762948096116E-2</v>
      </c>
      <c r="E471" s="1"/>
      <c r="G471" s="1"/>
    </row>
    <row r="472" spans="1:7">
      <c r="A472" s="410" t="s">
        <v>6677</v>
      </c>
      <c r="B472" s="413">
        <f>SUM(B464:B468)</f>
        <v>23455</v>
      </c>
      <c r="D472" s="436">
        <f>B472/B453</f>
        <v>0.32690806712382225</v>
      </c>
      <c r="E472" s="1"/>
      <c r="G472" s="1"/>
    </row>
    <row r="473" spans="1:7">
      <c r="E473" s="1"/>
      <c r="G473" s="1"/>
    </row>
    <row r="474" spans="1:7">
      <c r="E474" s="1"/>
      <c r="G474" s="1"/>
    </row>
    <row r="475" spans="1:7">
      <c r="A475" s="437" t="s">
        <v>6671</v>
      </c>
      <c r="B475" s="438">
        <f>SUM(B476:B491)</f>
        <v>77028</v>
      </c>
      <c r="E475" s="1"/>
      <c r="G475" s="1"/>
    </row>
    <row r="476" spans="1:7">
      <c r="A476" s="410" t="s">
        <v>6745</v>
      </c>
      <c r="B476" s="9">
        <v>379</v>
      </c>
      <c r="D476" s="410" t="s">
        <v>6667</v>
      </c>
      <c r="E476" s="1"/>
      <c r="G476" s="1"/>
    </row>
    <row r="477" spans="1:7">
      <c r="A477" s="411" t="s">
        <v>6732</v>
      </c>
      <c r="B477" s="9">
        <v>6384</v>
      </c>
      <c r="D477" s="410" t="s">
        <v>6671</v>
      </c>
      <c r="E477" s="1"/>
      <c r="G477" s="1"/>
    </row>
    <row r="478" spans="1:7">
      <c r="A478" s="410" t="s">
        <v>6733</v>
      </c>
      <c r="B478" s="9">
        <v>3429</v>
      </c>
      <c r="D478" s="410" t="s">
        <v>6671</v>
      </c>
      <c r="E478" s="1"/>
      <c r="G478" s="1"/>
    </row>
    <row r="479" spans="1:7">
      <c r="A479" s="411" t="s">
        <v>816</v>
      </c>
      <c r="B479" s="9">
        <v>3321</v>
      </c>
      <c r="D479" s="410" t="s">
        <v>6671</v>
      </c>
      <c r="E479" s="1"/>
      <c r="G479" s="1"/>
    </row>
    <row r="480" spans="1:7">
      <c r="A480" s="410" t="s">
        <v>6744</v>
      </c>
      <c r="B480" s="9">
        <v>6385</v>
      </c>
      <c r="D480" s="410" t="s">
        <v>6671</v>
      </c>
      <c r="E480" s="1"/>
      <c r="G480" s="1"/>
    </row>
    <row r="481" spans="1:7">
      <c r="A481" s="410" t="s">
        <v>6745</v>
      </c>
      <c r="B481" s="9">
        <v>6643</v>
      </c>
      <c r="D481" s="410" t="s">
        <v>6671</v>
      </c>
      <c r="E481" s="1"/>
      <c r="G481" s="1"/>
    </row>
    <row r="482" spans="1:7">
      <c r="A482" s="410" t="s">
        <v>6748</v>
      </c>
      <c r="B482" s="9">
        <v>3176</v>
      </c>
      <c r="D482" s="410" t="s">
        <v>6671</v>
      </c>
      <c r="E482" s="1"/>
      <c r="G482" s="1"/>
    </row>
    <row r="483" spans="1:7">
      <c r="A483" s="410" t="s">
        <v>6749</v>
      </c>
      <c r="B483" s="9">
        <v>2741</v>
      </c>
      <c r="D483" s="410" t="s">
        <v>6671</v>
      </c>
      <c r="E483" s="1"/>
      <c r="G483" s="1"/>
    </row>
    <row r="484" spans="1:7">
      <c r="A484" s="410" t="s">
        <v>6750</v>
      </c>
      <c r="B484" s="9">
        <v>3128</v>
      </c>
      <c r="D484" s="410" t="s">
        <v>6671</v>
      </c>
      <c r="E484" s="1"/>
      <c r="G484" s="1"/>
    </row>
    <row r="485" spans="1:7">
      <c r="A485" s="410" t="s">
        <v>6751</v>
      </c>
      <c r="B485" s="9">
        <v>2914</v>
      </c>
      <c r="D485" s="410" t="s">
        <v>6671</v>
      </c>
      <c r="E485" s="1"/>
      <c r="G485" s="1"/>
    </row>
    <row r="486" spans="1:7">
      <c r="A486" s="410" t="s">
        <v>831</v>
      </c>
      <c r="B486" s="9">
        <v>6669</v>
      </c>
      <c r="D486" s="410" t="s">
        <v>6671</v>
      </c>
      <c r="E486" s="1"/>
      <c r="G486" s="1"/>
    </row>
    <row r="487" spans="1:7">
      <c r="A487" s="410" t="s">
        <v>6754</v>
      </c>
      <c r="B487" s="9">
        <v>4192</v>
      </c>
      <c r="D487" s="410" t="s">
        <v>6671</v>
      </c>
      <c r="E487" s="1"/>
      <c r="G487" s="1"/>
    </row>
    <row r="488" spans="1:7">
      <c r="A488" s="410" t="s">
        <v>4496</v>
      </c>
      <c r="B488" s="9">
        <v>7022</v>
      </c>
      <c r="D488" s="410" t="s">
        <v>6671</v>
      </c>
      <c r="E488" s="1"/>
      <c r="G488" s="1"/>
    </row>
    <row r="489" spans="1:7">
      <c r="A489" s="410" t="s">
        <v>6759</v>
      </c>
      <c r="B489" s="9">
        <v>6503</v>
      </c>
      <c r="D489" s="410" t="s">
        <v>6671</v>
      </c>
      <c r="E489" s="1"/>
      <c r="G489" s="1"/>
    </row>
    <row r="490" spans="1:7">
      <c r="A490" s="410" t="s">
        <v>6760</v>
      </c>
      <c r="B490" s="9">
        <v>3270</v>
      </c>
      <c r="D490" s="410" t="s">
        <v>6671</v>
      </c>
      <c r="E490" s="1"/>
      <c r="G490" s="1"/>
    </row>
    <row r="491" spans="1:7">
      <c r="A491" s="430" t="s">
        <v>7503</v>
      </c>
      <c r="B491" s="4">
        <v>10872</v>
      </c>
      <c r="C491" s="431"/>
      <c r="D491" s="430" t="s">
        <v>7433</v>
      </c>
      <c r="E491" s="1"/>
      <c r="G491" s="1"/>
    </row>
    <row r="492" spans="1:7">
      <c r="E492" s="1"/>
      <c r="G492" s="1"/>
    </row>
    <row r="493" spans="1:7">
      <c r="A493" s="410" t="s">
        <v>6667</v>
      </c>
      <c r="B493" s="413">
        <f>B476</f>
        <v>379</v>
      </c>
      <c r="D493" s="436">
        <f>B493/B475</f>
        <v>4.9202887261774941E-3</v>
      </c>
      <c r="E493" s="1"/>
      <c r="G493" s="1"/>
    </row>
    <row r="494" spans="1:7">
      <c r="A494" s="410" t="s">
        <v>6671</v>
      </c>
      <c r="B494" s="413">
        <f>SUM(B477:B490)</f>
        <v>65777</v>
      </c>
      <c r="D494" s="436">
        <f>B494/B475</f>
        <v>0.85393623098094196</v>
      </c>
      <c r="E494" s="1"/>
      <c r="G494" s="1"/>
    </row>
    <row r="495" spans="1:7">
      <c r="A495" s="430" t="s">
        <v>7433</v>
      </c>
      <c r="B495" s="413">
        <f>B491</f>
        <v>10872</v>
      </c>
      <c r="D495" s="436">
        <f>B495/B475</f>
        <v>0.14114348029288051</v>
      </c>
      <c r="E495" s="1"/>
      <c r="G495" s="1"/>
    </row>
    <row r="496" spans="1:7">
      <c r="E496" s="1"/>
      <c r="G496" s="1"/>
    </row>
    <row r="497" spans="1:7">
      <c r="E497" s="1"/>
      <c r="G497" s="1"/>
    </row>
    <row r="498" spans="1:7">
      <c r="A498" s="434" t="s">
        <v>7528</v>
      </c>
      <c r="B498" s="435">
        <f>SUM(B499:B508)</f>
        <v>78502</v>
      </c>
      <c r="E498" s="1"/>
      <c r="G498" s="1"/>
    </row>
    <row r="499" spans="1:7">
      <c r="A499" s="419" t="s">
        <v>7041</v>
      </c>
      <c r="B499" s="3">
        <v>7687</v>
      </c>
      <c r="C499" s="420"/>
      <c r="D499" s="419" t="s">
        <v>6949</v>
      </c>
      <c r="E499" s="1"/>
      <c r="G499" s="1"/>
    </row>
    <row r="500" spans="1:7">
      <c r="A500" s="419" t="s">
        <v>7042</v>
      </c>
      <c r="B500" s="3">
        <v>7386</v>
      </c>
      <c r="C500" s="420"/>
      <c r="D500" s="419" t="s">
        <v>6949</v>
      </c>
      <c r="E500" s="1"/>
      <c r="G500" s="1"/>
    </row>
    <row r="501" spans="1:7">
      <c r="A501" s="419" t="s">
        <v>7114</v>
      </c>
      <c r="B501" s="3">
        <v>8705</v>
      </c>
      <c r="C501" s="420"/>
      <c r="D501" s="419" t="s">
        <v>6949</v>
      </c>
      <c r="E501" s="1"/>
      <c r="G501" s="1"/>
    </row>
    <row r="502" spans="1:7">
      <c r="A502" s="419" t="s">
        <v>7115</v>
      </c>
      <c r="B502" s="3">
        <v>8824</v>
      </c>
      <c r="C502" s="420"/>
      <c r="D502" s="419" t="s">
        <v>6949</v>
      </c>
      <c r="E502" s="1"/>
      <c r="G502" s="1"/>
    </row>
    <row r="503" spans="1:7">
      <c r="A503" s="419" t="s">
        <v>7110</v>
      </c>
      <c r="B503" s="3">
        <v>9165</v>
      </c>
      <c r="C503" s="420"/>
      <c r="D503" s="419" t="s">
        <v>6957</v>
      </c>
      <c r="E503" s="1"/>
      <c r="G503" s="1"/>
    </row>
    <row r="504" spans="1:7">
      <c r="A504" s="419" t="s">
        <v>2153</v>
      </c>
      <c r="B504" s="3">
        <v>6212</v>
      </c>
      <c r="C504" s="420"/>
      <c r="D504" s="419" t="s">
        <v>6965</v>
      </c>
      <c r="E504" s="1"/>
      <c r="G504" s="1"/>
    </row>
    <row r="505" spans="1:7">
      <c r="A505" s="419" t="s">
        <v>7049</v>
      </c>
      <c r="B505" s="3">
        <v>8246</v>
      </c>
      <c r="C505" s="420"/>
      <c r="D505" s="419" t="s">
        <v>6965</v>
      </c>
      <c r="E505" s="1"/>
      <c r="G505" s="1"/>
    </row>
    <row r="506" spans="1:7">
      <c r="A506" s="419" t="s">
        <v>7043</v>
      </c>
      <c r="B506" s="4">
        <v>7171</v>
      </c>
      <c r="C506" s="420"/>
      <c r="D506" s="419" t="s">
        <v>6966</v>
      </c>
      <c r="E506" s="1"/>
      <c r="G506" s="1"/>
    </row>
    <row r="507" spans="1:7">
      <c r="A507" s="419" t="s">
        <v>7044</v>
      </c>
      <c r="B507" s="4">
        <v>7845</v>
      </c>
      <c r="C507" s="420"/>
      <c r="D507" s="419" t="s">
        <v>6966</v>
      </c>
      <c r="E507" s="1"/>
      <c r="G507" s="1"/>
    </row>
    <row r="508" spans="1:7">
      <c r="A508" s="419" t="s">
        <v>7051</v>
      </c>
      <c r="B508" s="4">
        <v>7261</v>
      </c>
      <c r="C508" s="420"/>
      <c r="D508" s="419" t="s">
        <v>6966</v>
      </c>
      <c r="E508" s="1"/>
      <c r="G508" s="1"/>
    </row>
    <row r="509" spans="1:7">
      <c r="E509" s="1"/>
      <c r="G509" s="1"/>
    </row>
    <row r="510" spans="1:7">
      <c r="A510" s="419" t="s">
        <v>6949</v>
      </c>
      <c r="B510" s="413">
        <f>SUM(B499:B502)</f>
        <v>32602</v>
      </c>
      <c r="D510" s="436">
        <f>B510/B498</f>
        <v>0.41530152098035716</v>
      </c>
      <c r="E510" s="1"/>
      <c r="G510" s="1"/>
    </row>
    <row r="511" spans="1:7">
      <c r="A511" s="419" t="s">
        <v>6957</v>
      </c>
      <c r="B511" s="413">
        <f>B503</f>
        <v>9165</v>
      </c>
      <c r="D511" s="436">
        <f>B511/B498</f>
        <v>0.11674861786960841</v>
      </c>
      <c r="E511" s="1"/>
      <c r="G511" s="1"/>
    </row>
    <row r="512" spans="1:7">
      <c r="A512" s="419" t="s">
        <v>6965</v>
      </c>
      <c r="B512" s="413">
        <f>SUM(B504:B505)</f>
        <v>14458</v>
      </c>
      <c r="D512" s="436">
        <f>B512/B498</f>
        <v>0.18417365162671015</v>
      </c>
      <c r="E512" s="1"/>
      <c r="G512" s="1"/>
    </row>
    <row r="513" spans="1:7">
      <c r="A513" s="419" t="s">
        <v>6966</v>
      </c>
      <c r="B513" s="413">
        <f>SUM(B506:B508)</f>
        <v>22277</v>
      </c>
      <c r="D513" s="436">
        <f>B513/B498</f>
        <v>0.28377620952332422</v>
      </c>
      <c r="E513" s="1"/>
      <c r="G513" s="1"/>
    </row>
    <row r="514" spans="1:7">
      <c r="E514" s="1"/>
      <c r="G514" s="1"/>
    </row>
    <row r="515" spans="1:7">
      <c r="E515" s="1"/>
      <c r="G515" s="1"/>
    </row>
    <row r="516" spans="1:7">
      <c r="A516" s="434" t="s">
        <v>7524</v>
      </c>
      <c r="B516" s="449">
        <f>SUM(B517:B524)</f>
        <v>71142</v>
      </c>
      <c r="C516" s="420"/>
      <c r="D516" s="420"/>
      <c r="E516" s="1"/>
      <c r="G516" s="1"/>
    </row>
    <row r="517" spans="1:7">
      <c r="A517" s="419" t="s">
        <v>6770</v>
      </c>
      <c r="B517" s="3">
        <v>9838</v>
      </c>
      <c r="C517" s="420"/>
      <c r="D517" s="419" t="s">
        <v>6952</v>
      </c>
      <c r="E517" s="1"/>
      <c r="G517" s="1"/>
    </row>
    <row r="518" spans="1:7">
      <c r="A518" s="419" t="s">
        <v>6982</v>
      </c>
      <c r="B518" s="3">
        <v>9160</v>
      </c>
      <c r="C518" s="420"/>
      <c r="D518" s="419" t="s">
        <v>6952</v>
      </c>
      <c r="E518" s="1"/>
      <c r="G518" s="1"/>
    </row>
    <row r="519" spans="1:7">
      <c r="A519" s="419" t="s">
        <v>6986</v>
      </c>
      <c r="B519" s="3">
        <v>9480</v>
      </c>
      <c r="C519" s="420"/>
      <c r="D519" s="419" t="s">
        <v>6952</v>
      </c>
      <c r="E519" s="1"/>
      <c r="G519" s="1"/>
    </row>
    <row r="520" spans="1:7">
      <c r="A520" s="419" t="s">
        <v>6987</v>
      </c>
      <c r="B520" s="3">
        <v>10005</v>
      </c>
      <c r="C520" s="420"/>
      <c r="D520" s="419" t="s">
        <v>6952</v>
      </c>
      <c r="E520" s="1"/>
      <c r="G520" s="1"/>
    </row>
    <row r="521" spans="1:7">
      <c r="A521" s="419" t="s">
        <v>6988</v>
      </c>
      <c r="B521" s="3">
        <v>9320</v>
      </c>
      <c r="C521" s="420"/>
      <c r="D521" s="419" t="s">
        <v>6952</v>
      </c>
      <c r="E521" s="1"/>
      <c r="G521" s="1"/>
    </row>
    <row r="522" spans="1:7">
      <c r="A522" s="419" t="s">
        <v>6998</v>
      </c>
      <c r="B522" s="3">
        <v>7328</v>
      </c>
      <c r="C522" s="420"/>
      <c r="D522" s="419" t="s">
        <v>6955</v>
      </c>
      <c r="E522" s="1"/>
      <c r="G522" s="1"/>
    </row>
    <row r="523" spans="1:7">
      <c r="A523" s="419" t="s">
        <v>7000</v>
      </c>
      <c r="B523" s="3">
        <v>8207</v>
      </c>
      <c r="C523" s="420"/>
      <c r="D523" s="419" t="s">
        <v>6955</v>
      </c>
      <c r="E523" s="1"/>
      <c r="G523" s="1"/>
    </row>
    <row r="524" spans="1:7">
      <c r="A524" s="419" t="s">
        <v>7001</v>
      </c>
      <c r="B524" s="3">
        <v>7804</v>
      </c>
      <c r="C524" s="420"/>
      <c r="D524" s="419" t="s">
        <v>6955</v>
      </c>
      <c r="E524" s="1"/>
      <c r="G524" s="1"/>
    </row>
    <row r="525" spans="1:7">
      <c r="A525" s="420"/>
      <c r="B525" s="420"/>
      <c r="C525" s="420"/>
      <c r="D525" s="420"/>
      <c r="E525" s="1"/>
      <c r="G525" s="1"/>
    </row>
    <row r="526" spans="1:7">
      <c r="A526" s="419" t="s">
        <v>6952</v>
      </c>
      <c r="B526" s="421">
        <f>SUM(B517:B521)</f>
        <v>47803</v>
      </c>
      <c r="C526" s="420"/>
      <c r="D526" s="450">
        <f>B526/B516</f>
        <v>0.67193781451182144</v>
      </c>
      <c r="E526" s="1"/>
      <c r="G526" s="1"/>
    </row>
    <row r="527" spans="1:7">
      <c r="A527" s="419" t="s">
        <v>6955</v>
      </c>
      <c r="B527" s="413">
        <f>SUM(B522:B524)</f>
        <v>23339</v>
      </c>
      <c r="C527" s="420"/>
      <c r="D527" s="450">
        <f>B527/B516</f>
        <v>0.32806218548817856</v>
      </c>
      <c r="E527" s="1"/>
      <c r="G527" s="1"/>
    </row>
    <row r="528" spans="1:7">
      <c r="E528" s="1"/>
      <c r="G528" s="1"/>
    </row>
    <row r="529" spans="1:7">
      <c r="E529" s="1"/>
      <c r="G529" s="1"/>
    </row>
    <row r="530" spans="1:7">
      <c r="A530" s="440" t="s">
        <v>7168</v>
      </c>
      <c r="B530" s="441">
        <f>SUM(B531:B554)</f>
        <v>72103</v>
      </c>
      <c r="C530" s="424"/>
      <c r="D530" s="424"/>
      <c r="E530" s="1"/>
      <c r="G530" s="1"/>
    </row>
    <row r="531" spans="1:7">
      <c r="A531" s="426" t="s">
        <v>7244</v>
      </c>
      <c r="B531" s="3">
        <v>3443</v>
      </c>
      <c r="C531" s="424"/>
      <c r="D531" s="426" t="s">
        <v>7168</v>
      </c>
      <c r="E531" s="1"/>
      <c r="G531" s="1"/>
    </row>
    <row r="532" spans="1:7">
      <c r="A532" s="426" t="s">
        <v>7140</v>
      </c>
      <c r="B532" s="3">
        <v>3621</v>
      </c>
      <c r="C532" s="424"/>
      <c r="D532" s="426" t="s">
        <v>7168</v>
      </c>
      <c r="E532" s="1"/>
      <c r="G532" s="1"/>
    </row>
    <row r="533" spans="1:7">
      <c r="A533" s="426" t="s">
        <v>700</v>
      </c>
      <c r="B533" s="3">
        <v>3073</v>
      </c>
      <c r="C533" s="424"/>
      <c r="D533" s="426" t="s">
        <v>7168</v>
      </c>
      <c r="E533" s="1"/>
      <c r="G533" s="1"/>
    </row>
    <row r="534" spans="1:7">
      <c r="A534" s="426" t="s">
        <v>757</v>
      </c>
      <c r="B534" s="3">
        <v>3246</v>
      </c>
      <c r="C534" s="424"/>
      <c r="D534" s="426" t="s">
        <v>7168</v>
      </c>
      <c r="E534" s="1"/>
      <c r="G534" s="1"/>
    </row>
    <row r="535" spans="1:7">
      <c r="A535" s="426" t="s">
        <v>7245</v>
      </c>
      <c r="B535" s="3">
        <v>1228</v>
      </c>
      <c r="C535" s="424"/>
      <c r="D535" s="426" t="s">
        <v>7168</v>
      </c>
      <c r="E535" s="1"/>
      <c r="G535" s="1"/>
    </row>
    <row r="536" spans="1:7">
      <c r="A536" s="426" t="s">
        <v>7246</v>
      </c>
      <c r="B536" s="3">
        <v>3368</v>
      </c>
      <c r="C536" s="424"/>
      <c r="D536" s="426" t="s">
        <v>7168</v>
      </c>
      <c r="E536" s="1"/>
      <c r="G536" s="1"/>
    </row>
    <row r="537" spans="1:7">
      <c r="A537" s="426" t="s">
        <v>7247</v>
      </c>
      <c r="B537" s="3">
        <v>2332</v>
      </c>
      <c r="C537" s="424"/>
      <c r="D537" s="426" t="s">
        <v>7168</v>
      </c>
      <c r="E537" s="1"/>
      <c r="G537" s="1"/>
    </row>
    <row r="538" spans="1:7">
      <c r="A538" s="426" t="s">
        <v>7248</v>
      </c>
      <c r="B538" s="3">
        <v>2237</v>
      </c>
      <c r="C538" s="424"/>
      <c r="D538" s="426" t="s">
        <v>7168</v>
      </c>
      <c r="E538" s="1"/>
      <c r="G538" s="1"/>
    </row>
    <row r="539" spans="1:7">
      <c r="A539" s="426" t="s">
        <v>7249</v>
      </c>
      <c r="B539" s="3">
        <v>3654</v>
      </c>
      <c r="C539" s="424"/>
      <c r="D539" s="426" t="s">
        <v>7168</v>
      </c>
      <c r="E539" s="1"/>
      <c r="G539" s="1"/>
    </row>
    <row r="540" spans="1:7">
      <c r="A540" s="426" t="s">
        <v>7251</v>
      </c>
      <c r="B540" s="3">
        <v>3032</v>
      </c>
      <c r="C540" s="424"/>
      <c r="D540" s="426" t="s">
        <v>7168</v>
      </c>
      <c r="E540" s="1"/>
      <c r="G540" s="1"/>
    </row>
    <row r="541" spans="1:7">
      <c r="A541" s="426" t="s">
        <v>7252</v>
      </c>
      <c r="B541" s="3">
        <v>2021</v>
      </c>
      <c r="C541" s="424"/>
      <c r="D541" s="426" t="s">
        <v>7168</v>
      </c>
      <c r="E541" s="1"/>
      <c r="G541" s="1"/>
    </row>
    <row r="542" spans="1:7">
      <c r="A542" s="426" t="s">
        <v>7253</v>
      </c>
      <c r="B542" s="3">
        <v>2845</v>
      </c>
      <c r="C542" s="424"/>
      <c r="D542" s="426" t="s">
        <v>7168</v>
      </c>
      <c r="E542" s="1"/>
      <c r="G542" s="1"/>
    </row>
    <row r="543" spans="1:7">
      <c r="A543" s="426" t="s">
        <v>7254</v>
      </c>
      <c r="B543" s="3">
        <v>2412</v>
      </c>
      <c r="C543" s="424"/>
      <c r="D543" s="426" t="s">
        <v>7168</v>
      </c>
      <c r="E543" s="1"/>
      <c r="G543" s="1"/>
    </row>
    <row r="544" spans="1:7">
      <c r="A544" s="426" t="s">
        <v>270</v>
      </c>
      <c r="B544" s="3">
        <v>4146</v>
      </c>
      <c r="C544" s="424"/>
      <c r="D544" s="426" t="s">
        <v>7168</v>
      </c>
      <c r="E544" s="1"/>
      <c r="G544" s="1"/>
    </row>
    <row r="545" spans="1:7">
      <c r="A545" s="426" t="s">
        <v>7255</v>
      </c>
      <c r="B545" s="4">
        <v>1200</v>
      </c>
      <c r="C545" s="424"/>
      <c r="D545" s="426" t="s">
        <v>7168</v>
      </c>
      <c r="E545" s="1"/>
      <c r="G545" s="1"/>
    </row>
    <row r="546" spans="1:7">
      <c r="A546" s="426" t="s">
        <v>2623</v>
      </c>
      <c r="B546" s="4">
        <v>3639</v>
      </c>
      <c r="C546" s="424"/>
      <c r="D546" s="426" t="s">
        <v>7168</v>
      </c>
      <c r="E546" s="1"/>
      <c r="G546" s="1"/>
    </row>
    <row r="547" spans="1:7">
      <c r="A547" s="426" t="s">
        <v>7256</v>
      </c>
      <c r="B547" s="4">
        <v>1149</v>
      </c>
      <c r="C547" s="424"/>
      <c r="D547" s="426" t="s">
        <v>7168</v>
      </c>
      <c r="E547" s="1"/>
      <c r="G547" s="1"/>
    </row>
    <row r="548" spans="1:7">
      <c r="A548" s="426" t="s">
        <v>7257</v>
      </c>
      <c r="B548" s="4">
        <v>2316</v>
      </c>
      <c r="C548" s="424"/>
      <c r="D548" s="426" t="s">
        <v>7168</v>
      </c>
      <c r="E548" s="1"/>
      <c r="G548" s="1"/>
    </row>
    <row r="549" spans="1:7">
      <c r="A549" s="426" t="s">
        <v>7258</v>
      </c>
      <c r="B549" s="4">
        <v>3952</v>
      </c>
      <c r="C549" s="424"/>
      <c r="D549" s="426" t="s">
        <v>7168</v>
      </c>
      <c r="E549" s="1"/>
      <c r="G549" s="1"/>
    </row>
    <row r="550" spans="1:7">
      <c r="A550" s="426" t="s">
        <v>4836</v>
      </c>
      <c r="B550" s="3">
        <v>4562</v>
      </c>
      <c r="C550" s="424"/>
      <c r="D550" s="426" t="s">
        <v>7168</v>
      </c>
      <c r="E550" s="1"/>
      <c r="G550" s="1"/>
    </row>
    <row r="551" spans="1:7">
      <c r="A551" s="426" t="s">
        <v>7400</v>
      </c>
      <c r="B551" s="4">
        <v>2855</v>
      </c>
      <c r="C551" s="424"/>
      <c r="D551" s="426" t="s">
        <v>7178</v>
      </c>
      <c r="E551" s="1"/>
      <c r="G551" s="1"/>
    </row>
    <row r="552" spans="1:7">
      <c r="A552" s="426" t="s">
        <v>7402</v>
      </c>
      <c r="B552" s="4">
        <v>3522</v>
      </c>
      <c r="C552" s="424"/>
      <c r="D552" s="426" t="s">
        <v>7178</v>
      </c>
      <c r="E552" s="1"/>
      <c r="G552" s="1"/>
    </row>
    <row r="553" spans="1:7">
      <c r="A553" s="426" t="s">
        <v>7407</v>
      </c>
      <c r="B553" s="4">
        <v>4967</v>
      </c>
      <c r="C553" s="424"/>
      <c r="D553" s="426" t="s">
        <v>7178</v>
      </c>
      <c r="E553" s="1"/>
      <c r="G553" s="1"/>
    </row>
    <row r="554" spans="1:7">
      <c r="A554" s="426" t="s">
        <v>7416</v>
      </c>
      <c r="B554" s="4">
        <v>3283</v>
      </c>
      <c r="C554" s="424"/>
      <c r="D554" s="426" t="s">
        <v>7178</v>
      </c>
      <c r="E554" s="1"/>
      <c r="G554" s="1"/>
    </row>
    <row r="555" spans="1:7">
      <c r="A555" s="426"/>
      <c r="B555" s="4"/>
      <c r="C555" s="424"/>
      <c r="D555" s="426"/>
      <c r="E555" s="1"/>
      <c r="G555" s="1"/>
    </row>
    <row r="556" spans="1:7">
      <c r="A556" s="426" t="s">
        <v>7168</v>
      </c>
      <c r="B556" s="427">
        <f>SUM(B531:B550)</f>
        <v>57476</v>
      </c>
      <c r="C556" s="424"/>
      <c r="D556" s="448">
        <f>B556/B530</f>
        <v>0.79713742840103741</v>
      </c>
      <c r="E556" s="1"/>
      <c r="G556" s="1"/>
    </row>
    <row r="557" spans="1:7">
      <c r="A557" s="426" t="s">
        <v>7178</v>
      </c>
      <c r="B557" s="4">
        <f>SUM(B551:B554)</f>
        <v>14627</v>
      </c>
      <c r="C557" s="424"/>
      <c r="D557" s="448">
        <f>B557/B530</f>
        <v>0.20286257159896259</v>
      </c>
      <c r="E557" s="1"/>
      <c r="G557" s="1"/>
    </row>
    <row r="558" spans="1:7">
      <c r="A558" s="424"/>
      <c r="B558" s="428"/>
      <c r="C558" s="424"/>
      <c r="D558" s="424"/>
      <c r="E558" s="1"/>
      <c r="G558" s="1"/>
    </row>
    <row r="559" spans="1:7">
      <c r="A559" s="425"/>
      <c r="C559" s="424"/>
      <c r="D559" s="424"/>
      <c r="E559" s="1"/>
      <c r="G559" s="1"/>
    </row>
    <row r="560" spans="1:7">
      <c r="A560" s="446" t="s">
        <v>7422</v>
      </c>
      <c r="B560" s="435">
        <f>SUM(B561:B568)</f>
        <v>71942</v>
      </c>
      <c r="E560" s="1"/>
      <c r="G560" s="1"/>
    </row>
    <row r="561" spans="1:7">
      <c r="A561" s="430" t="s">
        <v>7436</v>
      </c>
      <c r="B561" s="3">
        <v>5044</v>
      </c>
      <c r="C561" s="431"/>
      <c r="D561" s="430" t="s">
        <v>7422</v>
      </c>
      <c r="E561" s="1"/>
      <c r="G561" s="1"/>
    </row>
    <row r="562" spans="1:7">
      <c r="A562" s="430" t="s">
        <v>7437</v>
      </c>
      <c r="B562" s="3">
        <v>5487</v>
      </c>
      <c r="C562" s="431"/>
      <c r="D562" s="430" t="s">
        <v>7422</v>
      </c>
      <c r="E562" s="1"/>
      <c r="G562" s="1"/>
    </row>
    <row r="563" spans="1:7">
      <c r="A563" s="430" t="s">
        <v>7438</v>
      </c>
      <c r="B563" s="3">
        <v>5158</v>
      </c>
      <c r="C563" s="431"/>
      <c r="D563" s="430" t="s">
        <v>7422</v>
      </c>
      <c r="E563" s="1"/>
      <c r="G563" s="1"/>
    </row>
    <row r="564" spans="1:7">
      <c r="A564" s="430" t="s">
        <v>7451</v>
      </c>
      <c r="B564" s="3">
        <v>11090</v>
      </c>
      <c r="C564" s="431"/>
      <c r="D564" s="430" t="s">
        <v>7422</v>
      </c>
      <c r="E564" s="1"/>
      <c r="G564" s="1"/>
    </row>
    <row r="565" spans="1:7">
      <c r="A565" s="430" t="s">
        <v>1648</v>
      </c>
      <c r="B565" s="3">
        <v>11158</v>
      </c>
      <c r="C565" s="431"/>
      <c r="D565" s="430" t="s">
        <v>7422</v>
      </c>
      <c r="E565" s="1"/>
      <c r="G565" s="1"/>
    </row>
    <row r="566" spans="1:7">
      <c r="A566" s="430" t="s">
        <v>7456</v>
      </c>
      <c r="B566" s="3">
        <v>11285</v>
      </c>
      <c r="C566" s="431"/>
      <c r="D566" s="430" t="s">
        <v>7422</v>
      </c>
      <c r="E566" s="1"/>
      <c r="G566" s="1"/>
    </row>
    <row r="567" spans="1:7">
      <c r="A567" s="430" t="s">
        <v>7467</v>
      </c>
      <c r="B567" s="3">
        <v>12523</v>
      </c>
      <c r="C567" s="431"/>
      <c r="D567" s="430" t="s">
        <v>7422</v>
      </c>
      <c r="E567" s="1"/>
      <c r="G567" s="1"/>
    </row>
    <row r="568" spans="1:7">
      <c r="A568" s="430" t="s">
        <v>7471</v>
      </c>
      <c r="B568" s="3">
        <v>10197</v>
      </c>
      <c r="C568" s="431"/>
      <c r="D568" s="430" t="s">
        <v>7422</v>
      </c>
      <c r="E568" s="1"/>
      <c r="G568" s="1"/>
    </row>
    <row r="569" spans="1:7">
      <c r="E569" s="1"/>
      <c r="G569" s="1"/>
    </row>
    <row r="570" spans="1:7">
      <c r="A570" s="430" t="s">
        <v>7422</v>
      </c>
      <c r="B570" s="413">
        <f>SUM(B561:B568)</f>
        <v>71942</v>
      </c>
      <c r="D570" s="436">
        <f>B570/B560</f>
        <v>1</v>
      </c>
      <c r="E570" s="1"/>
      <c r="G570" s="1"/>
    </row>
    <row r="571" spans="1:7">
      <c r="E571" s="1"/>
      <c r="G571" s="1"/>
    </row>
    <row r="572" spans="1:7">
      <c r="E572" s="1"/>
      <c r="G572" s="1"/>
    </row>
    <row r="573" spans="1:7">
      <c r="A573" s="437" t="s">
        <v>6672</v>
      </c>
      <c r="B573" s="438">
        <f>SUM(B574:B589)</f>
        <v>75381</v>
      </c>
      <c r="E573" s="1"/>
      <c r="G573" s="1"/>
    </row>
    <row r="574" spans="1:7">
      <c r="A574" s="410" t="s">
        <v>5975</v>
      </c>
      <c r="B574" s="9">
        <v>4863</v>
      </c>
      <c r="D574" s="410" t="s">
        <v>6672</v>
      </c>
      <c r="E574" s="1"/>
      <c r="G574" s="1"/>
    </row>
    <row r="575" spans="1:7">
      <c r="A575" s="410" t="s">
        <v>6767</v>
      </c>
      <c r="B575" s="9">
        <v>5292</v>
      </c>
      <c r="D575" s="410" t="s">
        <v>6672</v>
      </c>
      <c r="E575" s="1"/>
      <c r="G575" s="1"/>
    </row>
    <row r="576" spans="1:7">
      <c r="A576" s="410" t="s">
        <v>815</v>
      </c>
      <c r="B576" s="9">
        <v>4797</v>
      </c>
      <c r="D576" s="410" t="s">
        <v>6672</v>
      </c>
      <c r="E576" s="1"/>
      <c r="G576" s="1"/>
    </row>
    <row r="577" spans="1:7">
      <c r="A577" s="410" t="s">
        <v>6768</v>
      </c>
      <c r="B577" s="9">
        <v>4568</v>
      </c>
      <c r="D577" s="410" t="s">
        <v>6672</v>
      </c>
      <c r="E577" s="1"/>
      <c r="G577" s="1"/>
    </row>
    <row r="578" spans="1:7">
      <c r="A578" s="410" t="s">
        <v>3461</v>
      </c>
      <c r="B578" s="9">
        <v>5456</v>
      </c>
      <c r="D578" s="410" t="s">
        <v>6672</v>
      </c>
      <c r="E578" s="1"/>
      <c r="G578" s="1"/>
    </row>
    <row r="579" spans="1:7">
      <c r="A579" s="410" t="s">
        <v>6770</v>
      </c>
      <c r="B579" s="9">
        <v>6415</v>
      </c>
      <c r="D579" s="410" t="s">
        <v>6672</v>
      </c>
      <c r="E579" s="1"/>
      <c r="G579" s="1"/>
    </row>
    <row r="580" spans="1:7">
      <c r="A580" s="410" t="s">
        <v>816</v>
      </c>
      <c r="B580" s="9">
        <v>4839</v>
      </c>
      <c r="D580" s="410" t="s">
        <v>6672</v>
      </c>
      <c r="E580" s="1"/>
      <c r="G580" s="1"/>
    </row>
    <row r="581" spans="1:7">
      <c r="A581" s="410" t="s">
        <v>1898</v>
      </c>
      <c r="B581" s="9">
        <v>1497</v>
      </c>
      <c r="D581" s="410" t="s">
        <v>6672</v>
      </c>
      <c r="E581" s="1"/>
      <c r="G581" s="1"/>
    </row>
    <row r="582" spans="1:7">
      <c r="A582" s="410" t="s">
        <v>6771</v>
      </c>
      <c r="B582" s="9">
        <v>4790</v>
      </c>
      <c r="D582" s="410" t="s">
        <v>6672</v>
      </c>
      <c r="E582" s="1"/>
      <c r="G582" s="1"/>
    </row>
    <row r="583" spans="1:7">
      <c r="A583" s="410" t="s">
        <v>6773</v>
      </c>
      <c r="B583" s="9">
        <v>5181</v>
      </c>
      <c r="D583" s="410" t="s">
        <v>6672</v>
      </c>
      <c r="E583" s="1"/>
      <c r="G583" s="1"/>
    </row>
    <row r="584" spans="1:7">
      <c r="A584" s="410" t="s">
        <v>1367</v>
      </c>
      <c r="B584" s="9">
        <v>4634</v>
      </c>
      <c r="D584" s="410" t="s">
        <v>6672</v>
      </c>
      <c r="E584" s="1"/>
      <c r="G584" s="1"/>
    </row>
    <row r="585" spans="1:7">
      <c r="A585" s="410" t="s">
        <v>6774</v>
      </c>
      <c r="B585" s="9">
        <v>5155</v>
      </c>
      <c r="D585" s="410" t="s">
        <v>6672</v>
      </c>
      <c r="E585" s="1"/>
      <c r="G585" s="1"/>
    </row>
    <row r="586" spans="1:7">
      <c r="A586" s="410" t="s">
        <v>5006</v>
      </c>
      <c r="B586" s="9">
        <v>4796</v>
      </c>
      <c r="D586" s="410" t="s">
        <v>6672</v>
      </c>
      <c r="E586" s="1"/>
      <c r="G586" s="1"/>
    </row>
    <row r="587" spans="1:7">
      <c r="A587" s="410" t="s">
        <v>6775</v>
      </c>
      <c r="B587" s="9">
        <v>5062</v>
      </c>
      <c r="D587" s="410" t="s">
        <v>6672</v>
      </c>
      <c r="E587" s="1"/>
      <c r="G587" s="1"/>
    </row>
    <row r="588" spans="1:7">
      <c r="A588" s="52" t="s">
        <v>2414</v>
      </c>
      <c r="B588" s="9">
        <v>3523</v>
      </c>
      <c r="D588" s="410" t="s">
        <v>6672</v>
      </c>
      <c r="E588" s="1"/>
      <c r="G588" s="1"/>
    </row>
    <row r="589" spans="1:7">
      <c r="A589" s="410" t="s">
        <v>6772</v>
      </c>
      <c r="B589" s="9">
        <v>4513</v>
      </c>
      <c r="D589" s="410" t="s">
        <v>6677</v>
      </c>
      <c r="E589" s="1"/>
      <c r="G589" s="1"/>
    </row>
    <row r="590" spans="1:7">
      <c r="E590" s="1"/>
      <c r="G590" s="1"/>
    </row>
    <row r="591" spans="1:7">
      <c r="A591" s="410" t="s">
        <v>6672</v>
      </c>
      <c r="B591" s="412">
        <f>SUM(B574:B588)</f>
        <v>70868</v>
      </c>
      <c r="D591" s="436">
        <f>B591/B573</f>
        <v>0.94013080219153367</v>
      </c>
      <c r="E591" s="1"/>
      <c r="G591" s="1"/>
    </row>
    <row r="592" spans="1:7">
      <c r="A592" s="410" t="s">
        <v>6677</v>
      </c>
      <c r="B592" s="412">
        <f>B589</f>
        <v>4513</v>
      </c>
      <c r="D592" s="436">
        <f>B592/B573</f>
        <v>5.9869197808466328E-2</v>
      </c>
      <c r="E592" s="1"/>
      <c r="G592" s="1"/>
    </row>
    <row r="593" spans="1:7">
      <c r="E593" s="1"/>
      <c r="G593" s="1"/>
    </row>
    <row r="594" spans="1:7">
      <c r="E594" s="1"/>
      <c r="G594" s="1"/>
    </row>
    <row r="595" spans="1:7">
      <c r="A595" s="446" t="s">
        <v>7423</v>
      </c>
      <c r="B595" s="447">
        <f>SUM(B596:B610)</f>
        <v>77916</v>
      </c>
      <c r="C595" s="451"/>
      <c r="D595" s="431"/>
      <c r="E595" s="1"/>
      <c r="G595" s="1"/>
    </row>
    <row r="596" spans="1:7">
      <c r="A596" s="430" t="s">
        <v>7435</v>
      </c>
      <c r="B596" s="3">
        <v>5424</v>
      </c>
      <c r="C596" s="431"/>
      <c r="D596" s="430" t="s">
        <v>7423</v>
      </c>
      <c r="E596" s="1"/>
      <c r="G596" s="1"/>
    </row>
    <row r="597" spans="1:7">
      <c r="A597" s="430" t="s">
        <v>7439</v>
      </c>
      <c r="B597" s="3">
        <v>4699</v>
      </c>
      <c r="C597" s="431"/>
      <c r="D597" s="430" t="s">
        <v>7423</v>
      </c>
      <c r="E597" s="1"/>
      <c r="G597" s="1"/>
    </row>
    <row r="598" spans="1:7">
      <c r="A598" s="430" t="s">
        <v>7440</v>
      </c>
      <c r="B598" s="3">
        <v>6386</v>
      </c>
      <c r="C598" s="431"/>
      <c r="D598" s="430" t="s">
        <v>7423</v>
      </c>
      <c r="E598" s="1"/>
      <c r="G598" s="1"/>
    </row>
    <row r="599" spans="1:7">
      <c r="A599" s="430" t="s">
        <v>2206</v>
      </c>
      <c r="B599" s="3">
        <v>5379</v>
      </c>
      <c r="C599" s="431"/>
      <c r="D599" s="430" t="s">
        <v>7423</v>
      </c>
      <c r="E599" s="1"/>
      <c r="G599" s="1"/>
    </row>
    <row r="600" spans="1:7">
      <c r="A600" s="430" t="s">
        <v>7441</v>
      </c>
      <c r="B600" s="3">
        <v>4851</v>
      </c>
      <c r="C600" s="431"/>
      <c r="D600" s="430" t="s">
        <v>7423</v>
      </c>
      <c r="E600" s="1"/>
      <c r="G600" s="1"/>
    </row>
    <row r="601" spans="1:7">
      <c r="A601" s="430" t="s">
        <v>270</v>
      </c>
      <c r="B601" s="3">
        <v>4992</v>
      </c>
      <c r="C601" s="431"/>
      <c r="D601" s="430" t="s">
        <v>7423</v>
      </c>
      <c r="E601" s="1"/>
      <c r="G601" s="1"/>
    </row>
    <row r="602" spans="1:7">
      <c r="A602" s="430" t="s">
        <v>7443</v>
      </c>
      <c r="B602" s="3">
        <v>5042</v>
      </c>
      <c r="C602" s="431"/>
      <c r="D602" s="430" t="s">
        <v>7423</v>
      </c>
      <c r="E602" s="1"/>
      <c r="G602" s="1"/>
    </row>
    <row r="603" spans="1:7">
      <c r="A603" s="430" t="s">
        <v>7444</v>
      </c>
      <c r="B603" s="3">
        <v>5807</v>
      </c>
      <c r="C603" s="431"/>
      <c r="D603" s="430" t="s">
        <v>7423</v>
      </c>
      <c r="E603" s="1"/>
      <c r="G603" s="1"/>
    </row>
    <row r="604" spans="1:7">
      <c r="A604" s="430" t="s">
        <v>6131</v>
      </c>
      <c r="B604" s="3">
        <v>5278</v>
      </c>
      <c r="C604" s="431"/>
      <c r="D604" s="430" t="s">
        <v>7423</v>
      </c>
      <c r="E604" s="1"/>
      <c r="G604" s="1"/>
    </row>
    <row r="605" spans="1:7">
      <c r="A605" s="430" t="s">
        <v>7445</v>
      </c>
      <c r="B605" s="3">
        <v>5160</v>
      </c>
      <c r="C605" s="431"/>
      <c r="D605" s="430" t="s">
        <v>7423</v>
      </c>
      <c r="E605" s="1"/>
      <c r="G605" s="1"/>
    </row>
    <row r="606" spans="1:7">
      <c r="A606" s="430" t="s">
        <v>2873</v>
      </c>
      <c r="B606" s="3">
        <v>5184</v>
      </c>
      <c r="C606" s="431"/>
      <c r="D606" s="430" t="s">
        <v>7423</v>
      </c>
      <c r="E606" s="1"/>
      <c r="G606" s="1"/>
    </row>
    <row r="607" spans="1:7">
      <c r="A607" s="430" t="s">
        <v>7446</v>
      </c>
      <c r="B607" s="3">
        <v>5201</v>
      </c>
      <c r="C607" s="431"/>
      <c r="D607" s="430" t="s">
        <v>7423</v>
      </c>
      <c r="E607" s="1"/>
      <c r="G607" s="1"/>
    </row>
    <row r="608" spans="1:7">
      <c r="A608" s="430" t="s">
        <v>7447</v>
      </c>
      <c r="B608" s="4">
        <v>4423</v>
      </c>
      <c r="C608" s="431"/>
      <c r="D608" s="430" t="s">
        <v>7423</v>
      </c>
      <c r="E608" s="1"/>
      <c r="G608" s="1"/>
    </row>
    <row r="609" spans="1:7">
      <c r="A609" s="430" t="s">
        <v>7448</v>
      </c>
      <c r="B609" s="4">
        <v>5319</v>
      </c>
      <c r="C609" s="431"/>
      <c r="D609" s="430" t="s">
        <v>7423</v>
      </c>
      <c r="E609" s="1"/>
      <c r="G609" s="1"/>
    </row>
    <row r="610" spans="1:7">
      <c r="A610" s="430" t="s">
        <v>7308</v>
      </c>
      <c r="B610" s="4">
        <v>4771</v>
      </c>
      <c r="C610" s="431"/>
      <c r="D610" s="430" t="s">
        <v>7423</v>
      </c>
      <c r="E610" s="1"/>
      <c r="G610" s="1"/>
    </row>
    <row r="611" spans="1:7">
      <c r="A611" s="431"/>
      <c r="B611" s="431"/>
      <c r="C611" s="431"/>
      <c r="D611" s="431"/>
      <c r="E611" s="1"/>
      <c r="G611" s="1"/>
    </row>
    <row r="612" spans="1:7">
      <c r="A612" s="430" t="s">
        <v>7423</v>
      </c>
      <c r="B612" s="432">
        <f>B596+SUM(B597:B601)+SUM(B602:B609)+B610</f>
        <v>77916</v>
      </c>
      <c r="C612" s="431"/>
      <c r="D612" s="452">
        <f>B612/B595</f>
        <v>1</v>
      </c>
      <c r="E612" s="1"/>
      <c r="G612" s="1"/>
    </row>
    <row r="613" spans="1:7">
      <c r="E613" s="1"/>
      <c r="G613" s="1"/>
    </row>
    <row r="614" spans="1:7">
      <c r="E614" s="1"/>
      <c r="G614" s="1"/>
    </row>
    <row r="615" spans="1:7">
      <c r="A615" s="440" t="s">
        <v>7529</v>
      </c>
      <c r="B615" s="441">
        <f>SUM(B616:B633)</f>
        <v>74361</v>
      </c>
      <c r="C615" s="424"/>
      <c r="D615" s="424"/>
      <c r="E615" s="1"/>
      <c r="G615" s="1"/>
    </row>
    <row r="616" spans="1:7">
      <c r="A616" s="426" t="s">
        <v>7273</v>
      </c>
      <c r="B616" s="3">
        <v>4592</v>
      </c>
      <c r="C616" s="424"/>
      <c r="D616" s="426" t="s">
        <v>7170</v>
      </c>
      <c r="E616" s="1"/>
      <c r="G616" s="1"/>
    </row>
    <row r="617" spans="1:7">
      <c r="A617" s="426" t="s">
        <v>697</v>
      </c>
      <c r="B617" s="3">
        <v>3455</v>
      </c>
      <c r="C617" s="424"/>
      <c r="D617" s="426" t="s">
        <v>7170</v>
      </c>
      <c r="E617" s="1"/>
      <c r="G617" s="1"/>
    </row>
    <row r="618" spans="1:7">
      <c r="A618" s="426" t="s">
        <v>7280</v>
      </c>
      <c r="B618" s="3">
        <v>4796</v>
      </c>
      <c r="C618" s="424"/>
      <c r="D618" s="426" t="s">
        <v>7170</v>
      </c>
      <c r="E618" s="1"/>
      <c r="G618" s="1"/>
    </row>
    <row r="619" spans="1:7">
      <c r="A619" s="426" t="s">
        <v>6811</v>
      </c>
      <c r="B619" s="3">
        <v>3276</v>
      </c>
      <c r="C619" s="424"/>
      <c r="D619" s="426" t="s">
        <v>7170</v>
      </c>
      <c r="E619" s="1"/>
      <c r="G619" s="1"/>
    </row>
    <row r="620" spans="1:7">
      <c r="A620" s="426" t="s">
        <v>7284</v>
      </c>
      <c r="B620" s="3">
        <v>3221</v>
      </c>
      <c r="C620" s="424"/>
      <c r="D620" s="426" t="s">
        <v>7170</v>
      </c>
      <c r="E620" s="1"/>
      <c r="G620" s="1"/>
    </row>
    <row r="621" spans="1:7">
      <c r="A621" s="426" t="s">
        <v>7285</v>
      </c>
      <c r="B621" s="3">
        <v>4868</v>
      </c>
      <c r="C621" s="424"/>
      <c r="D621" s="426" t="s">
        <v>7170</v>
      </c>
      <c r="E621" s="1"/>
      <c r="G621" s="1"/>
    </row>
    <row r="622" spans="1:7">
      <c r="A622" s="426" t="s">
        <v>7271</v>
      </c>
      <c r="B622" s="3">
        <v>5392</v>
      </c>
      <c r="C622" s="424"/>
      <c r="D622" s="426" t="s">
        <v>7171</v>
      </c>
      <c r="E622" s="1"/>
      <c r="G622" s="1"/>
    </row>
    <row r="623" spans="1:7">
      <c r="A623" s="426" t="s">
        <v>7272</v>
      </c>
      <c r="B623" s="3">
        <v>5814</v>
      </c>
      <c r="C623" s="424"/>
      <c r="D623" s="426" t="s">
        <v>7171</v>
      </c>
      <c r="E623" s="1"/>
      <c r="G623" s="1"/>
    </row>
    <row r="624" spans="1:7">
      <c r="A624" s="426" t="s">
        <v>6650</v>
      </c>
      <c r="B624" s="3">
        <v>4759</v>
      </c>
      <c r="C624" s="424"/>
      <c r="D624" s="426" t="s">
        <v>7171</v>
      </c>
      <c r="E624" s="1"/>
      <c r="G624" s="1"/>
    </row>
    <row r="625" spans="1:7">
      <c r="A625" s="426" t="s">
        <v>7277</v>
      </c>
      <c r="B625" s="3">
        <v>3268</v>
      </c>
      <c r="C625" s="424"/>
      <c r="D625" s="426" t="s">
        <v>7171</v>
      </c>
      <c r="E625" s="1"/>
      <c r="G625" s="1"/>
    </row>
    <row r="626" spans="1:7">
      <c r="A626" s="426" t="s">
        <v>7278</v>
      </c>
      <c r="B626" s="4">
        <v>3058</v>
      </c>
      <c r="C626" s="424"/>
      <c r="D626" s="426" t="s">
        <v>7171</v>
      </c>
      <c r="E626" s="1"/>
      <c r="G626" s="1"/>
    </row>
    <row r="627" spans="1:7">
      <c r="A627" s="426" t="s">
        <v>7279</v>
      </c>
      <c r="B627" s="4">
        <v>4790</v>
      </c>
      <c r="C627" s="424"/>
      <c r="D627" s="426" t="s">
        <v>7171</v>
      </c>
      <c r="E627" s="1"/>
      <c r="G627" s="1"/>
    </row>
    <row r="628" spans="1:7">
      <c r="A628" s="426" t="s">
        <v>7266</v>
      </c>
      <c r="B628" s="4">
        <v>1672</v>
      </c>
      <c r="C628" s="424"/>
      <c r="D628" s="426" t="s">
        <v>7171</v>
      </c>
      <c r="E628" s="1"/>
      <c r="G628" s="1"/>
    </row>
    <row r="629" spans="1:7">
      <c r="A629" s="426" t="s">
        <v>7283</v>
      </c>
      <c r="B629" s="4">
        <v>3255</v>
      </c>
      <c r="C629" s="424"/>
      <c r="D629" s="426" t="s">
        <v>7171</v>
      </c>
      <c r="E629" s="1"/>
      <c r="G629" s="1"/>
    </row>
    <row r="630" spans="1:7">
      <c r="A630" s="426" t="s">
        <v>7287</v>
      </c>
      <c r="B630" s="4">
        <v>4520</v>
      </c>
      <c r="C630" s="424"/>
      <c r="D630" s="426" t="s">
        <v>7171</v>
      </c>
      <c r="E630" s="1"/>
      <c r="G630" s="1"/>
    </row>
    <row r="631" spans="1:7">
      <c r="A631" s="426" t="s">
        <v>7288</v>
      </c>
      <c r="B631" s="4">
        <v>4879</v>
      </c>
      <c r="C631" s="424"/>
      <c r="D631" s="426" t="s">
        <v>7171</v>
      </c>
      <c r="E631" s="1"/>
      <c r="G631" s="1"/>
    </row>
    <row r="632" spans="1:7">
      <c r="A632" s="426" t="s">
        <v>7289</v>
      </c>
      <c r="B632" s="4">
        <v>3535</v>
      </c>
      <c r="C632" s="424"/>
      <c r="D632" s="426" t="s">
        <v>7171</v>
      </c>
      <c r="E632" s="1"/>
      <c r="G632" s="1"/>
    </row>
    <row r="633" spans="1:7">
      <c r="A633" s="426" t="s">
        <v>463</v>
      </c>
      <c r="B633" s="4">
        <v>5211</v>
      </c>
      <c r="C633" s="424"/>
      <c r="D633" s="426" t="s">
        <v>7171</v>
      </c>
      <c r="E633" s="1"/>
      <c r="G633" s="1"/>
    </row>
    <row r="634" spans="1:7">
      <c r="E634" s="1"/>
      <c r="G634" s="1"/>
    </row>
    <row r="635" spans="1:7">
      <c r="A635" s="426" t="s">
        <v>7170</v>
      </c>
      <c r="B635" s="413">
        <f>SUM(B616:B621)</f>
        <v>24208</v>
      </c>
      <c r="D635" s="436">
        <f>B635/B615</f>
        <v>0.32554699371982626</v>
      </c>
      <c r="E635" s="1"/>
      <c r="G635" s="1"/>
    </row>
    <row r="636" spans="1:7">
      <c r="A636" s="426" t="s">
        <v>7171</v>
      </c>
      <c r="B636" s="413">
        <f>SUM(B622:B633)</f>
        <v>50153</v>
      </c>
      <c r="D636" s="436">
        <f>B636/B615</f>
        <v>0.67445300628017379</v>
      </c>
      <c r="E636" s="1"/>
      <c r="G636" s="1"/>
    </row>
    <row r="637" spans="1:7">
      <c r="E637" s="1"/>
      <c r="G637" s="1"/>
    </row>
    <row r="638" spans="1:7">
      <c r="E638" s="1"/>
      <c r="G638" s="1"/>
    </row>
    <row r="639" spans="1:7">
      <c r="A639" s="434" t="s">
        <v>7530</v>
      </c>
      <c r="B639" s="435">
        <f>SUM(B640:B647)</f>
        <v>73070</v>
      </c>
      <c r="E639" s="1"/>
      <c r="G639" s="1"/>
    </row>
    <row r="640" spans="1:7">
      <c r="A640" s="419" t="s">
        <v>7142</v>
      </c>
      <c r="B640" s="3">
        <v>9026</v>
      </c>
      <c r="C640" s="420"/>
      <c r="D640" s="419" t="s">
        <v>6960</v>
      </c>
      <c r="E640" s="1"/>
      <c r="G640" s="1"/>
    </row>
    <row r="641" spans="1:7">
      <c r="A641" s="419" t="s">
        <v>7143</v>
      </c>
      <c r="B641" s="3">
        <v>8007</v>
      </c>
      <c r="C641" s="420"/>
      <c r="D641" s="419" t="s">
        <v>6960</v>
      </c>
      <c r="E641" s="1"/>
      <c r="G641" s="1"/>
    </row>
    <row r="642" spans="1:7">
      <c r="A642" s="419" t="s">
        <v>7147</v>
      </c>
      <c r="B642" s="3">
        <v>8458</v>
      </c>
      <c r="C642" s="420"/>
      <c r="D642" s="419" t="s">
        <v>6960</v>
      </c>
      <c r="E642" s="1"/>
      <c r="G642" s="1"/>
    </row>
    <row r="643" spans="1:7">
      <c r="A643" s="419" t="s">
        <v>7151</v>
      </c>
      <c r="B643" s="3">
        <v>8588</v>
      </c>
      <c r="C643" s="420"/>
      <c r="D643" s="419" t="s">
        <v>6960</v>
      </c>
      <c r="E643" s="1"/>
      <c r="G643" s="1"/>
    </row>
    <row r="644" spans="1:7">
      <c r="A644" s="419" t="s">
        <v>7152</v>
      </c>
      <c r="B644" s="3">
        <v>9848</v>
      </c>
      <c r="C644" s="420"/>
      <c r="D644" s="419" t="s">
        <v>6960</v>
      </c>
      <c r="E644" s="1"/>
      <c r="G644" s="1"/>
    </row>
    <row r="645" spans="1:7">
      <c r="A645" s="419" t="s">
        <v>7153</v>
      </c>
      <c r="B645" s="3">
        <v>9681</v>
      </c>
      <c r="C645" s="420"/>
      <c r="D645" s="419" t="s">
        <v>6960</v>
      </c>
      <c r="E645" s="1"/>
      <c r="G645" s="1"/>
    </row>
    <row r="646" spans="1:7">
      <c r="A646" s="419" t="s">
        <v>7154</v>
      </c>
      <c r="B646" s="3">
        <v>9452</v>
      </c>
      <c r="C646" s="420"/>
      <c r="D646" s="419" t="s">
        <v>6960</v>
      </c>
      <c r="E646" s="1"/>
      <c r="G646" s="1"/>
    </row>
    <row r="647" spans="1:7">
      <c r="A647" s="419" t="s">
        <v>7159</v>
      </c>
      <c r="B647" s="3">
        <v>10010</v>
      </c>
      <c r="C647" s="420"/>
      <c r="D647" s="419" t="s">
        <v>6960</v>
      </c>
      <c r="E647" s="1"/>
      <c r="G647" s="1"/>
    </row>
    <row r="648" spans="1:7">
      <c r="E648" s="1"/>
      <c r="G648" s="1"/>
    </row>
    <row r="649" spans="1:7">
      <c r="A649" s="419" t="s">
        <v>6960</v>
      </c>
      <c r="B649" s="421">
        <f>SUM(B640:B647)</f>
        <v>73070</v>
      </c>
      <c r="D649" s="436">
        <f>B649/B639</f>
        <v>1</v>
      </c>
      <c r="E649" s="1"/>
      <c r="G649" s="1"/>
    </row>
    <row r="650" spans="1:7">
      <c r="E650" s="1"/>
      <c r="G650" s="1"/>
    </row>
    <row r="651" spans="1:7">
      <c r="E651" s="1"/>
      <c r="G651" s="1"/>
    </row>
    <row r="652" spans="1:7">
      <c r="A652" s="434" t="s">
        <v>7531</v>
      </c>
      <c r="B652" s="435">
        <f>SUM(B653:B662)</f>
        <v>75203</v>
      </c>
      <c r="E652" s="1"/>
      <c r="G652" s="1"/>
    </row>
    <row r="653" spans="1:7">
      <c r="A653" s="419" t="s">
        <v>6979</v>
      </c>
      <c r="B653" s="3">
        <v>8064</v>
      </c>
      <c r="C653" s="420"/>
      <c r="D653" s="419" t="s">
        <v>6965</v>
      </c>
      <c r="E653" s="1"/>
      <c r="G653" s="1"/>
    </row>
    <row r="654" spans="1:7">
      <c r="A654" s="419" t="s">
        <v>7047</v>
      </c>
      <c r="B654" s="3">
        <v>7651</v>
      </c>
      <c r="C654" s="420"/>
      <c r="D654" s="419" t="s">
        <v>6965</v>
      </c>
      <c r="E654" s="1"/>
      <c r="G654" s="1"/>
    </row>
    <row r="655" spans="1:7">
      <c r="A655" s="419" t="s">
        <v>7048</v>
      </c>
      <c r="B655" s="3">
        <v>8030</v>
      </c>
      <c r="C655" s="420"/>
      <c r="D655" s="419" t="s">
        <v>6965</v>
      </c>
      <c r="E655" s="1"/>
      <c r="G655" s="1"/>
    </row>
    <row r="656" spans="1:7">
      <c r="A656" s="419" t="s">
        <v>580</v>
      </c>
      <c r="B656" s="3">
        <v>7388</v>
      </c>
      <c r="C656" s="420"/>
      <c r="D656" s="419" t="s">
        <v>6965</v>
      </c>
      <c r="E656" s="1"/>
      <c r="G656" s="1"/>
    </row>
    <row r="657" spans="1:7">
      <c r="A657" s="419" t="s">
        <v>7045</v>
      </c>
      <c r="B657" s="4">
        <v>7736</v>
      </c>
      <c r="C657" s="420"/>
      <c r="D657" s="419" t="s">
        <v>6966</v>
      </c>
      <c r="E657" s="1"/>
      <c r="G657" s="1"/>
    </row>
    <row r="658" spans="1:7">
      <c r="A658" s="419" t="s">
        <v>7052</v>
      </c>
      <c r="B658" s="3">
        <v>6636</v>
      </c>
      <c r="C658" s="420"/>
      <c r="D658" s="419" t="s">
        <v>6967</v>
      </c>
      <c r="E658" s="1"/>
      <c r="G658" s="1"/>
    </row>
    <row r="659" spans="1:7">
      <c r="A659" s="419" t="s">
        <v>7059</v>
      </c>
      <c r="B659" s="3">
        <v>7410</v>
      </c>
      <c r="C659" s="420"/>
      <c r="D659" s="419" t="s">
        <v>6967</v>
      </c>
      <c r="E659" s="1"/>
      <c r="G659" s="1"/>
    </row>
    <row r="660" spans="1:7">
      <c r="A660" s="419" t="s">
        <v>7061</v>
      </c>
      <c r="B660" s="4">
        <v>7582</v>
      </c>
      <c r="C660" s="420"/>
      <c r="D660" s="419" t="s">
        <v>6967</v>
      </c>
      <c r="E660" s="1"/>
      <c r="G660" s="1"/>
    </row>
    <row r="661" spans="1:7">
      <c r="A661" s="419" t="s">
        <v>7064</v>
      </c>
      <c r="B661" s="4">
        <v>7344</v>
      </c>
      <c r="C661" s="420"/>
      <c r="D661" s="419" t="s">
        <v>6967</v>
      </c>
      <c r="E661" s="1"/>
      <c r="G661" s="1"/>
    </row>
    <row r="662" spans="1:7">
      <c r="A662" s="419" t="s">
        <v>7067</v>
      </c>
      <c r="B662" s="4">
        <v>7362</v>
      </c>
      <c r="C662" s="420"/>
      <c r="D662" s="419" t="s">
        <v>6967</v>
      </c>
      <c r="E662" s="1"/>
      <c r="G662" s="1"/>
    </row>
    <row r="663" spans="1:7">
      <c r="E663" s="1"/>
      <c r="G663" s="1"/>
    </row>
    <row r="664" spans="1:7">
      <c r="A664" s="419" t="s">
        <v>6965</v>
      </c>
      <c r="B664" s="413">
        <f>SUM(B653:B656)</f>
        <v>31133</v>
      </c>
      <c r="D664" s="436">
        <f>B664/B652</f>
        <v>0.41398614416978047</v>
      </c>
      <c r="E664" s="1"/>
      <c r="G664" s="1"/>
    </row>
    <row r="665" spans="1:7">
      <c r="A665" s="419" t="s">
        <v>6966</v>
      </c>
      <c r="B665" s="413">
        <f>B657</f>
        <v>7736</v>
      </c>
      <c r="D665" s="436">
        <f>B665/B652</f>
        <v>0.10286823663949576</v>
      </c>
      <c r="E665" s="1"/>
      <c r="G665" s="1"/>
    </row>
    <row r="666" spans="1:7">
      <c r="A666" s="419" t="s">
        <v>6967</v>
      </c>
      <c r="B666" s="413">
        <f>SUM(B658:B662)</f>
        <v>36334</v>
      </c>
      <c r="D666" s="436">
        <f>B666/B652</f>
        <v>0.4831456191907238</v>
      </c>
      <c r="E666" s="1"/>
      <c r="G666" s="1"/>
    </row>
    <row r="667" spans="1:7">
      <c r="E667" s="1"/>
      <c r="G667" s="1"/>
    </row>
    <row r="668" spans="1:7">
      <c r="E668" s="1"/>
      <c r="G668" s="1"/>
    </row>
    <row r="669" spans="1:7">
      <c r="A669" s="446" t="s">
        <v>7532</v>
      </c>
      <c r="B669" s="435">
        <f>SUM(B670:B677)</f>
        <v>77665</v>
      </c>
      <c r="E669" s="1"/>
      <c r="G669" s="1"/>
    </row>
    <row r="670" spans="1:7">
      <c r="A670" s="430" t="s">
        <v>700</v>
      </c>
      <c r="B670" s="3">
        <v>9353</v>
      </c>
      <c r="C670" s="431"/>
      <c r="D670" s="430" t="s">
        <v>7424</v>
      </c>
      <c r="E670" s="1"/>
      <c r="G670" s="1"/>
    </row>
    <row r="671" spans="1:7">
      <c r="A671" s="430" t="s">
        <v>7461</v>
      </c>
      <c r="B671" s="3">
        <v>10453</v>
      </c>
      <c r="C671" s="431"/>
      <c r="D671" s="430" t="s">
        <v>7424</v>
      </c>
      <c r="E671" s="1"/>
      <c r="G671" s="1"/>
    </row>
    <row r="672" spans="1:7">
      <c r="A672" s="430" t="s">
        <v>7463</v>
      </c>
      <c r="B672" s="3">
        <v>9639</v>
      </c>
      <c r="C672" s="431"/>
      <c r="D672" s="430" t="s">
        <v>7424</v>
      </c>
      <c r="E672" s="1"/>
      <c r="G672" s="1"/>
    </row>
    <row r="673" spans="1:7">
      <c r="A673" s="430" t="s">
        <v>3249</v>
      </c>
      <c r="B673" s="3">
        <v>9174</v>
      </c>
      <c r="C673" s="431"/>
      <c r="D673" s="430" t="s">
        <v>7424</v>
      </c>
      <c r="E673" s="1"/>
      <c r="G673" s="1"/>
    </row>
    <row r="674" spans="1:7">
      <c r="A674" s="430" t="s">
        <v>2414</v>
      </c>
      <c r="B674" s="3">
        <v>11460</v>
      </c>
      <c r="C674" s="431"/>
      <c r="D674" s="430" t="s">
        <v>7424</v>
      </c>
      <c r="E674" s="1"/>
      <c r="G674" s="1"/>
    </row>
    <row r="675" spans="1:7">
      <c r="A675" s="430" t="s">
        <v>861</v>
      </c>
      <c r="B675" s="3">
        <v>8990</v>
      </c>
      <c r="C675" s="431"/>
      <c r="D675" s="430" t="s">
        <v>7424</v>
      </c>
      <c r="E675" s="1"/>
      <c r="G675" s="1"/>
    </row>
    <row r="676" spans="1:7">
      <c r="A676" s="430" t="s">
        <v>7452</v>
      </c>
      <c r="B676" s="3">
        <v>8764</v>
      </c>
      <c r="C676" s="431"/>
      <c r="D676" s="430" t="s">
        <v>7425</v>
      </c>
      <c r="E676" s="1"/>
      <c r="G676" s="1"/>
    </row>
    <row r="677" spans="1:7">
      <c r="A677" s="430" t="s">
        <v>5026</v>
      </c>
      <c r="B677" s="4">
        <v>9832</v>
      </c>
      <c r="C677" s="431"/>
      <c r="D677" s="430" t="s">
        <v>7425</v>
      </c>
      <c r="E677" s="1"/>
      <c r="G677" s="1"/>
    </row>
    <row r="678" spans="1:7">
      <c r="E678" s="1"/>
      <c r="G678" s="1"/>
    </row>
    <row r="679" spans="1:7">
      <c r="A679" s="430" t="s">
        <v>7424</v>
      </c>
      <c r="B679" s="413">
        <f>SUM(B670:B675)</f>
        <v>59069</v>
      </c>
      <c r="D679" s="436">
        <f>B679/B669</f>
        <v>0.76056138543745577</v>
      </c>
      <c r="E679" s="1"/>
      <c r="G679" s="1"/>
    </row>
    <row r="680" spans="1:7">
      <c r="A680" s="430" t="s">
        <v>7425</v>
      </c>
      <c r="B680" s="413">
        <f>SUM(B676:B677)</f>
        <v>18596</v>
      </c>
      <c r="D680" s="436">
        <f>B680/B669</f>
        <v>0.23943861456254426</v>
      </c>
      <c r="E680" s="1"/>
      <c r="G680" s="1"/>
    </row>
    <row r="681" spans="1:7">
      <c r="E681" s="1"/>
      <c r="G681" s="1"/>
    </row>
    <row r="682" spans="1:7">
      <c r="E682" s="1"/>
      <c r="G682" s="1"/>
    </row>
    <row r="683" spans="1:7">
      <c r="A683" s="446" t="s">
        <v>7533</v>
      </c>
      <c r="B683" s="435">
        <f>SUM(B684:B691)</f>
        <v>76261</v>
      </c>
      <c r="E683" s="1"/>
      <c r="G683" s="1"/>
    </row>
    <row r="684" spans="1:7">
      <c r="A684" s="430" t="s">
        <v>7459</v>
      </c>
      <c r="B684" s="3">
        <v>7985</v>
      </c>
      <c r="C684" s="431"/>
      <c r="D684" s="430" t="s">
        <v>7424</v>
      </c>
      <c r="E684" s="1"/>
      <c r="G684" s="1"/>
    </row>
    <row r="685" spans="1:7">
      <c r="A685" s="430" t="s">
        <v>7453</v>
      </c>
      <c r="B685" s="4">
        <v>10784</v>
      </c>
      <c r="C685" s="431"/>
      <c r="D685" s="430" t="s">
        <v>7426</v>
      </c>
      <c r="E685" s="1"/>
      <c r="G685" s="1"/>
    </row>
    <row r="686" spans="1:7">
      <c r="A686" s="430" t="s">
        <v>2580</v>
      </c>
      <c r="B686" s="4">
        <v>10373</v>
      </c>
      <c r="C686" s="431"/>
      <c r="D686" s="430" t="s">
        <v>7426</v>
      </c>
      <c r="E686" s="1"/>
      <c r="G686" s="1"/>
    </row>
    <row r="687" spans="1:7">
      <c r="A687" s="430" t="s">
        <v>7460</v>
      </c>
      <c r="B687" s="4">
        <v>8036</v>
      </c>
      <c r="C687" s="431"/>
      <c r="D687" s="430" t="s">
        <v>7426</v>
      </c>
      <c r="E687" s="1"/>
      <c r="G687" s="1"/>
    </row>
    <row r="688" spans="1:7">
      <c r="A688" s="430" t="s">
        <v>7465</v>
      </c>
      <c r="B688" s="4">
        <v>10679</v>
      </c>
      <c r="C688" s="431"/>
      <c r="D688" s="430" t="s">
        <v>7426</v>
      </c>
      <c r="E688" s="1"/>
      <c r="G688" s="1"/>
    </row>
    <row r="689" spans="1:7">
      <c r="A689" s="430" t="s">
        <v>7466</v>
      </c>
      <c r="B689" s="4">
        <v>8756</v>
      </c>
      <c r="C689" s="431"/>
      <c r="D689" s="430" t="s">
        <v>7426</v>
      </c>
      <c r="E689" s="1"/>
      <c r="G689" s="1"/>
    </row>
    <row r="690" spans="1:7">
      <c r="A690" s="430" t="s">
        <v>7469</v>
      </c>
      <c r="B690" s="4">
        <v>9973</v>
      </c>
      <c r="C690" s="431"/>
      <c r="D690" s="430" t="s">
        <v>7426</v>
      </c>
      <c r="E690" s="1"/>
      <c r="G690" s="1"/>
    </row>
    <row r="691" spans="1:7">
      <c r="A691" s="430" t="s">
        <v>7468</v>
      </c>
      <c r="B691" s="4">
        <v>9675</v>
      </c>
      <c r="C691" s="431"/>
      <c r="D691" s="430" t="s">
        <v>7427</v>
      </c>
      <c r="E691" s="1"/>
      <c r="G691" s="1"/>
    </row>
    <row r="692" spans="1:7">
      <c r="E692" s="1"/>
      <c r="G692" s="1"/>
    </row>
    <row r="693" spans="1:7">
      <c r="A693" s="430" t="s">
        <v>7424</v>
      </c>
      <c r="B693" s="413">
        <f>B684</f>
        <v>7985</v>
      </c>
      <c r="D693" s="436">
        <f>B693/B683</f>
        <v>0.10470620631777711</v>
      </c>
      <c r="E693" s="1"/>
      <c r="G693" s="1"/>
    </row>
    <row r="694" spans="1:7">
      <c r="A694" s="430" t="s">
        <v>7426</v>
      </c>
      <c r="B694" s="413">
        <f>SUM(B685:B690)</f>
        <v>58601</v>
      </c>
      <c r="D694" s="436">
        <f>B694/B683</f>
        <v>0.768426849897064</v>
      </c>
      <c r="E694" s="1"/>
      <c r="G694" s="1"/>
    </row>
    <row r="695" spans="1:7">
      <c r="A695" s="430" t="s">
        <v>7427</v>
      </c>
      <c r="B695" s="413">
        <f>B691</f>
        <v>9675</v>
      </c>
      <c r="D695" s="436">
        <f>B695/B683</f>
        <v>0.12686694378515886</v>
      </c>
      <c r="E695" s="1"/>
      <c r="G695" s="1"/>
    </row>
    <row r="696" spans="1:7">
      <c r="E696" s="1"/>
      <c r="G696" s="1"/>
    </row>
    <row r="697" spans="1:7">
      <c r="E697" s="1"/>
      <c r="G697" s="1"/>
    </row>
    <row r="698" spans="1:7">
      <c r="A698" s="446" t="s">
        <v>7427</v>
      </c>
      <c r="B698" s="447">
        <f>SUM(B699:B705)</f>
        <v>73950</v>
      </c>
      <c r="C698" s="431"/>
      <c r="D698" s="431"/>
      <c r="E698" s="1"/>
      <c r="G698" s="1"/>
    </row>
    <row r="699" spans="1:7">
      <c r="A699" s="430" t="s">
        <v>7454</v>
      </c>
      <c r="B699" s="3">
        <v>10704</v>
      </c>
      <c r="C699" s="431"/>
      <c r="D699" s="430" t="s">
        <v>7425</v>
      </c>
      <c r="E699" s="1"/>
      <c r="G699" s="1"/>
    </row>
    <row r="700" spans="1:7">
      <c r="A700" s="430" t="s">
        <v>7458</v>
      </c>
      <c r="B700" s="4">
        <v>10768</v>
      </c>
      <c r="C700" s="431"/>
      <c r="D700" s="430" t="s">
        <v>7425</v>
      </c>
      <c r="E700" s="1"/>
      <c r="G700" s="1"/>
    </row>
    <row r="701" spans="1:7">
      <c r="A701" s="430" t="s">
        <v>7457</v>
      </c>
      <c r="B701" s="4">
        <v>9980</v>
      </c>
      <c r="C701" s="431"/>
      <c r="D701" s="430" t="s">
        <v>7427</v>
      </c>
      <c r="E701" s="1"/>
      <c r="G701" s="1"/>
    </row>
    <row r="702" spans="1:7">
      <c r="A702" s="430" t="s">
        <v>7462</v>
      </c>
      <c r="B702" s="4">
        <v>10095</v>
      </c>
      <c r="C702" s="431"/>
      <c r="D702" s="430" t="s">
        <v>7427</v>
      </c>
      <c r="E702" s="1"/>
      <c r="G702" s="1"/>
    </row>
    <row r="703" spans="1:7">
      <c r="A703" s="430" t="s">
        <v>7464</v>
      </c>
      <c r="B703" s="4">
        <v>10233</v>
      </c>
      <c r="C703" s="431"/>
      <c r="D703" s="430" t="s">
        <v>7427</v>
      </c>
      <c r="E703" s="1"/>
      <c r="G703" s="1"/>
    </row>
    <row r="704" spans="1:7">
      <c r="A704" s="430" t="s">
        <v>7470</v>
      </c>
      <c r="B704" s="4">
        <v>10895</v>
      </c>
      <c r="C704" s="431"/>
      <c r="D704" s="430" t="s">
        <v>7427</v>
      </c>
      <c r="E704" s="1"/>
      <c r="G704" s="1"/>
    </row>
    <row r="705" spans="1:7">
      <c r="A705" s="430" t="s">
        <v>7472</v>
      </c>
      <c r="B705" s="4">
        <v>11275</v>
      </c>
      <c r="C705" s="431"/>
      <c r="D705" s="430" t="s">
        <v>7427</v>
      </c>
      <c r="E705" s="1"/>
      <c r="G705" s="1"/>
    </row>
    <row r="706" spans="1:7">
      <c r="A706" s="431"/>
      <c r="B706" s="433"/>
      <c r="C706" s="431"/>
      <c r="D706" s="431"/>
      <c r="E706" s="1"/>
      <c r="G706" s="1"/>
    </row>
    <row r="707" spans="1:7">
      <c r="A707" s="430" t="s">
        <v>7425</v>
      </c>
      <c r="B707" s="432">
        <f>SUM(B699:B700)</f>
        <v>21472</v>
      </c>
      <c r="C707" s="431"/>
      <c r="D707" s="452">
        <f>B707/B698</f>
        <v>0.29035835023664636</v>
      </c>
      <c r="E707" s="1"/>
      <c r="G707" s="1"/>
    </row>
    <row r="708" spans="1:7">
      <c r="A708" s="430" t="s">
        <v>7427</v>
      </c>
      <c r="B708" s="433">
        <f>SUM(B701:B705)</f>
        <v>52478</v>
      </c>
      <c r="C708" s="431"/>
      <c r="D708" s="452">
        <f>B708/B698</f>
        <v>0.70964164976335364</v>
      </c>
      <c r="E708" s="1"/>
      <c r="G708" s="1"/>
    </row>
    <row r="709" spans="1:7">
      <c r="E709" s="1"/>
      <c r="G709" s="1"/>
    </row>
    <row r="710" spans="1:7">
      <c r="E710" s="1"/>
      <c r="G710" s="1"/>
    </row>
    <row r="711" spans="1:7">
      <c r="A711" s="437" t="s">
        <v>6673</v>
      </c>
      <c r="B711" s="438">
        <f>SUM(B712:B727)</f>
        <v>73696</v>
      </c>
      <c r="E711" s="1"/>
      <c r="G711" s="1"/>
    </row>
    <row r="712" spans="1:7">
      <c r="A712" s="410" t="s">
        <v>6681</v>
      </c>
      <c r="B712" s="9">
        <v>6298</v>
      </c>
      <c r="D712" s="410" t="s">
        <v>6673</v>
      </c>
      <c r="E712" s="1"/>
      <c r="G712" s="1"/>
    </row>
    <row r="713" spans="1:7">
      <c r="A713" s="410" t="s">
        <v>6683</v>
      </c>
      <c r="B713" s="9">
        <v>6408</v>
      </c>
      <c r="D713" s="410" t="s">
        <v>6673</v>
      </c>
      <c r="E713" s="1"/>
      <c r="G713" s="1"/>
    </row>
    <row r="714" spans="1:7">
      <c r="A714" s="410" t="s">
        <v>6695</v>
      </c>
      <c r="B714" s="9">
        <v>3079</v>
      </c>
      <c r="D714" s="410" t="s">
        <v>6673</v>
      </c>
      <c r="E714" s="1"/>
      <c r="G714" s="1"/>
    </row>
    <row r="715" spans="1:7">
      <c r="A715" s="410" t="s">
        <v>6701</v>
      </c>
      <c r="B715" s="9">
        <v>6102</v>
      </c>
      <c r="D715" s="410" t="s">
        <v>6673</v>
      </c>
      <c r="E715" s="1"/>
      <c r="G715" s="1"/>
    </row>
    <row r="716" spans="1:7">
      <c r="A716" s="410" t="s">
        <v>6702</v>
      </c>
      <c r="B716" s="9">
        <v>3249</v>
      </c>
      <c r="D716" s="410" t="s">
        <v>6673</v>
      </c>
      <c r="E716" s="1"/>
      <c r="G716" s="1"/>
    </row>
    <row r="717" spans="1:7">
      <c r="A717" s="410" t="s">
        <v>6703</v>
      </c>
      <c r="B717" s="9">
        <v>3188</v>
      </c>
      <c r="D717" s="410" t="s">
        <v>6673</v>
      </c>
      <c r="E717" s="1"/>
      <c r="G717" s="1"/>
    </row>
    <row r="718" spans="1:7">
      <c r="A718" s="410" t="s">
        <v>6704</v>
      </c>
      <c r="B718" s="9">
        <v>5898</v>
      </c>
      <c r="D718" s="410" t="s">
        <v>6673</v>
      </c>
      <c r="E718" s="1"/>
      <c r="G718" s="1"/>
    </row>
    <row r="719" spans="1:7">
      <c r="A719" s="410" t="s">
        <v>6705</v>
      </c>
      <c r="B719" s="9">
        <v>6690</v>
      </c>
      <c r="D719" s="410" t="s">
        <v>6673</v>
      </c>
      <c r="E719" s="1"/>
      <c r="G719" s="1"/>
    </row>
    <row r="720" spans="1:7">
      <c r="A720" s="410" t="s">
        <v>6706</v>
      </c>
      <c r="B720" s="9">
        <v>5814</v>
      </c>
      <c r="D720" s="410" t="s">
        <v>6673</v>
      </c>
      <c r="E720" s="1"/>
      <c r="G720" s="1"/>
    </row>
    <row r="721" spans="1:7">
      <c r="A721" s="410" t="s">
        <v>829</v>
      </c>
      <c r="B721" s="9">
        <v>3321</v>
      </c>
      <c r="D721" s="410" t="s">
        <v>6673</v>
      </c>
      <c r="E721" s="1"/>
      <c r="G721" s="1"/>
    </row>
    <row r="722" spans="1:7">
      <c r="A722" s="410" t="s">
        <v>4496</v>
      </c>
      <c r="B722" s="9">
        <v>3429</v>
      </c>
      <c r="D722" s="410" t="s">
        <v>6673</v>
      </c>
      <c r="E722" s="1"/>
      <c r="G722" s="1"/>
    </row>
    <row r="723" spans="1:7">
      <c r="A723" s="410" t="s">
        <v>6678</v>
      </c>
      <c r="B723" s="9">
        <v>3425</v>
      </c>
      <c r="D723" s="410" t="s">
        <v>6674</v>
      </c>
      <c r="E723" s="1"/>
      <c r="G723" s="1"/>
    </row>
    <row r="724" spans="1:7">
      <c r="A724" s="410" t="s">
        <v>6685</v>
      </c>
      <c r="B724" s="9">
        <v>3169</v>
      </c>
      <c r="D724" s="410" t="s">
        <v>6674</v>
      </c>
      <c r="E724" s="1"/>
      <c r="G724" s="1"/>
    </row>
    <row r="725" spans="1:7">
      <c r="A725" s="410" t="s">
        <v>6721</v>
      </c>
      <c r="B725" s="9">
        <v>2880</v>
      </c>
      <c r="D725" s="410" t="s">
        <v>6674</v>
      </c>
      <c r="E725" s="1"/>
      <c r="G725" s="1"/>
    </row>
    <row r="726" spans="1:7">
      <c r="A726" s="410" t="s">
        <v>6722</v>
      </c>
      <c r="B726" s="9">
        <v>3304</v>
      </c>
      <c r="D726" s="410" t="s">
        <v>6674</v>
      </c>
      <c r="E726" s="1"/>
      <c r="G726" s="1"/>
    </row>
    <row r="727" spans="1:7">
      <c r="A727" s="410" t="s">
        <v>6723</v>
      </c>
      <c r="B727" s="9">
        <v>7442</v>
      </c>
      <c r="D727" s="410" t="s">
        <v>6674</v>
      </c>
      <c r="E727" s="1"/>
      <c r="G727" s="1"/>
    </row>
    <row r="728" spans="1:7">
      <c r="E728" s="1"/>
      <c r="G728" s="1"/>
    </row>
    <row r="729" spans="1:7">
      <c r="A729" s="410" t="s">
        <v>6673</v>
      </c>
      <c r="B729" s="413">
        <f>SUM(B712:B722)</f>
        <v>53476</v>
      </c>
      <c r="D729" s="436">
        <f>B729/B711</f>
        <v>0.72562961354754663</v>
      </c>
      <c r="E729" s="1"/>
      <c r="G729" s="1"/>
    </row>
    <row r="730" spans="1:7">
      <c r="A730" s="410" t="s">
        <v>6674</v>
      </c>
      <c r="B730" s="413">
        <f>SUM(B723:B727)</f>
        <v>20220</v>
      </c>
      <c r="D730" s="436">
        <f>B730/B711</f>
        <v>0.27437038645245332</v>
      </c>
      <c r="E730" s="1"/>
      <c r="G730" s="1"/>
    </row>
    <row r="731" spans="1:7">
      <c r="E731" s="1"/>
      <c r="G731" s="1"/>
    </row>
    <row r="732" spans="1:7">
      <c r="E732" s="1"/>
      <c r="G732" s="1"/>
    </row>
    <row r="733" spans="1:7">
      <c r="A733" s="434" t="s">
        <v>7534</v>
      </c>
      <c r="B733" s="435">
        <f>SUM(B734:B741)</f>
        <v>71857</v>
      </c>
      <c r="E733" s="1"/>
      <c r="G733" s="1"/>
    </row>
    <row r="734" spans="1:7">
      <c r="A734" s="419" t="s">
        <v>7139</v>
      </c>
      <c r="B734" s="3">
        <v>9935</v>
      </c>
      <c r="C734" s="420"/>
      <c r="D734" s="419" t="s">
        <v>6961</v>
      </c>
      <c r="E734" s="1"/>
      <c r="G734" s="1"/>
    </row>
    <row r="735" spans="1:7">
      <c r="A735" s="419" t="s">
        <v>7140</v>
      </c>
      <c r="B735" s="3">
        <v>8709</v>
      </c>
      <c r="C735" s="420"/>
      <c r="D735" s="419" t="s">
        <v>6961</v>
      </c>
    </row>
    <row r="736" spans="1:7">
      <c r="A736" s="419" t="s">
        <v>7145</v>
      </c>
      <c r="B736" s="3">
        <v>8746</v>
      </c>
      <c r="C736" s="420"/>
      <c r="D736" s="419" t="s">
        <v>6961</v>
      </c>
    </row>
    <row r="737" spans="1:4">
      <c r="A737" s="419" t="s">
        <v>7148</v>
      </c>
      <c r="B737" s="3">
        <v>9264</v>
      </c>
      <c r="C737" s="420"/>
      <c r="D737" s="419" t="s">
        <v>6961</v>
      </c>
    </row>
    <row r="738" spans="1:4">
      <c r="A738" s="419" t="s">
        <v>7149</v>
      </c>
      <c r="B738" s="3">
        <v>8268</v>
      </c>
      <c r="C738" s="420"/>
      <c r="D738" s="419" t="s">
        <v>6961</v>
      </c>
    </row>
    <row r="739" spans="1:4">
      <c r="A739" s="419" t="s">
        <v>7155</v>
      </c>
      <c r="B739" s="3">
        <v>9320</v>
      </c>
      <c r="C739" s="420"/>
      <c r="D739" s="419" t="s">
        <v>6961</v>
      </c>
    </row>
    <row r="740" spans="1:4">
      <c r="A740" s="419" t="s">
        <v>4570</v>
      </c>
      <c r="B740" s="4">
        <v>8917</v>
      </c>
      <c r="C740" s="420"/>
      <c r="D740" s="419" t="s">
        <v>6961</v>
      </c>
    </row>
    <row r="741" spans="1:4">
      <c r="A741" s="419" t="s">
        <v>7162</v>
      </c>
      <c r="B741" s="4">
        <v>8698</v>
      </c>
      <c r="C741" s="420"/>
      <c r="D741" s="419" t="s">
        <v>6961</v>
      </c>
    </row>
    <row r="742" spans="1:4">
      <c r="A742" s="420"/>
      <c r="B742" s="422"/>
      <c r="C742" s="420"/>
      <c r="D742" s="420"/>
    </row>
    <row r="743" spans="1:4">
      <c r="A743" s="419" t="s">
        <v>6961</v>
      </c>
      <c r="B743" s="421">
        <f>NW!B734+NW!B735+NW!B736+NW!B737+NW!B738+NW!B739+B740+B741</f>
        <v>71857</v>
      </c>
      <c r="C743" s="420"/>
      <c r="D743" s="450">
        <f>B743/B733</f>
        <v>1</v>
      </c>
    </row>
    <row r="746" spans="1:4">
      <c r="A746" s="434" t="s">
        <v>6962</v>
      </c>
      <c r="B746" s="435">
        <f>SUM(B747:B753)</f>
        <v>76173</v>
      </c>
    </row>
    <row r="747" spans="1:4">
      <c r="A747" s="419" t="s">
        <v>7006</v>
      </c>
      <c r="B747" s="3">
        <v>12525</v>
      </c>
      <c r="C747" s="420"/>
      <c r="D747" s="419" t="s">
        <v>6962</v>
      </c>
    </row>
    <row r="748" spans="1:4">
      <c r="A748" s="419" t="s">
        <v>7007</v>
      </c>
      <c r="B748" s="3">
        <v>9809</v>
      </c>
      <c r="C748" s="420"/>
      <c r="D748" s="419" t="s">
        <v>6962</v>
      </c>
    </row>
    <row r="749" spans="1:4">
      <c r="A749" s="419" t="s">
        <v>7009</v>
      </c>
      <c r="B749" s="3">
        <v>11488</v>
      </c>
      <c r="C749" s="420"/>
      <c r="D749" s="419" t="s">
        <v>6962</v>
      </c>
    </row>
    <row r="750" spans="1:4">
      <c r="A750" s="419" t="s">
        <v>7015</v>
      </c>
      <c r="B750" s="3">
        <v>9483</v>
      </c>
      <c r="C750" s="420"/>
      <c r="D750" s="419" t="s">
        <v>6962</v>
      </c>
    </row>
    <row r="751" spans="1:4">
      <c r="A751" s="419" t="s">
        <v>7024</v>
      </c>
      <c r="B751" s="3">
        <v>10149</v>
      </c>
      <c r="C751" s="420"/>
      <c r="D751" s="419" t="s">
        <v>6962</v>
      </c>
    </row>
    <row r="752" spans="1:4">
      <c r="A752" s="419" t="s">
        <v>7027</v>
      </c>
      <c r="B752" s="3">
        <v>10254</v>
      </c>
      <c r="C752" s="420"/>
      <c r="D752" s="419" t="s">
        <v>6962</v>
      </c>
    </row>
    <row r="753" spans="1:4">
      <c r="A753" s="419" t="s">
        <v>7028</v>
      </c>
      <c r="B753" s="3">
        <v>12465</v>
      </c>
      <c r="C753" s="420"/>
      <c r="D753" s="419" t="s">
        <v>6962</v>
      </c>
    </row>
    <row r="755" spans="1:4">
      <c r="A755" s="419" t="s">
        <v>6962</v>
      </c>
      <c r="B755" s="421">
        <f>SUM(B747:B753)</f>
        <v>76173</v>
      </c>
      <c r="D755" s="436">
        <f>B755/B746</f>
        <v>1</v>
      </c>
    </row>
    <row r="758" spans="1:4">
      <c r="A758" s="434" t="s">
        <v>7536</v>
      </c>
      <c r="B758" s="435">
        <f>SUM(B759:B765)</f>
        <v>74227</v>
      </c>
    </row>
    <row r="759" spans="1:4">
      <c r="A759" s="419" t="s">
        <v>7019</v>
      </c>
      <c r="B759" s="3">
        <v>10692</v>
      </c>
      <c r="C759" s="420"/>
      <c r="D759" s="419" t="s">
        <v>6963</v>
      </c>
    </row>
    <row r="760" spans="1:4">
      <c r="A760" s="419" t="s">
        <v>7020</v>
      </c>
      <c r="B760" s="3">
        <v>10337</v>
      </c>
      <c r="C760" s="420"/>
      <c r="D760" s="419" t="s">
        <v>6963</v>
      </c>
    </row>
    <row r="761" spans="1:4">
      <c r="A761" s="419" t="s">
        <v>7021</v>
      </c>
      <c r="B761" s="4">
        <v>12234</v>
      </c>
      <c r="C761" s="420"/>
      <c r="D761" s="419" t="s">
        <v>6963</v>
      </c>
    </row>
    <row r="762" spans="1:4">
      <c r="A762" s="419" t="s">
        <v>7025</v>
      </c>
      <c r="B762" s="4">
        <v>10743</v>
      </c>
      <c r="C762" s="420"/>
      <c r="D762" s="419" t="s">
        <v>6963</v>
      </c>
    </row>
    <row r="763" spans="1:4">
      <c r="A763" s="419" t="s">
        <v>7026</v>
      </c>
      <c r="B763" s="4">
        <v>9755</v>
      </c>
      <c r="C763" s="420"/>
      <c r="D763" s="419" t="s">
        <v>6963</v>
      </c>
    </row>
    <row r="764" spans="1:4">
      <c r="A764" s="419" t="s">
        <v>7032</v>
      </c>
      <c r="B764" s="4">
        <v>9758</v>
      </c>
      <c r="C764" s="420"/>
      <c r="D764" s="419" t="s">
        <v>6963</v>
      </c>
    </row>
    <row r="765" spans="1:4">
      <c r="A765" s="419" t="s">
        <v>7034</v>
      </c>
      <c r="B765" s="4">
        <v>10708</v>
      </c>
      <c r="C765" s="420"/>
      <c r="D765" s="419" t="s">
        <v>6963</v>
      </c>
    </row>
    <row r="767" spans="1:4">
      <c r="A767" s="419" t="s">
        <v>6963</v>
      </c>
      <c r="B767" s="421">
        <f>SUM(B759:B765)</f>
        <v>74227</v>
      </c>
      <c r="D767" s="436">
        <f>B767/B758</f>
        <v>1</v>
      </c>
    </row>
    <row r="770" spans="1:4">
      <c r="A770" s="434" t="s">
        <v>7537</v>
      </c>
      <c r="B770" s="443">
        <f>SUM(B771:B777)</f>
        <v>74616</v>
      </c>
      <c r="C770" s="420"/>
      <c r="D770" s="420"/>
    </row>
    <row r="771" spans="1:4">
      <c r="A771" s="419" t="s">
        <v>7010</v>
      </c>
      <c r="B771" s="4">
        <v>10812</v>
      </c>
      <c r="C771" s="420"/>
      <c r="D771" s="419" t="s">
        <v>6964</v>
      </c>
    </row>
    <row r="772" spans="1:4">
      <c r="A772" s="419" t="s">
        <v>7013</v>
      </c>
      <c r="B772" s="4">
        <v>10817</v>
      </c>
      <c r="C772" s="420"/>
      <c r="D772" s="419" t="s">
        <v>6964</v>
      </c>
    </row>
    <row r="773" spans="1:4">
      <c r="A773" s="419" t="s">
        <v>7014</v>
      </c>
      <c r="B773" s="4">
        <v>11263</v>
      </c>
      <c r="C773" s="420"/>
      <c r="D773" s="419" t="s">
        <v>6964</v>
      </c>
    </row>
    <row r="774" spans="1:4">
      <c r="A774" s="419" t="s">
        <v>7017</v>
      </c>
      <c r="B774" s="4">
        <v>10745</v>
      </c>
      <c r="C774" s="420"/>
      <c r="D774" s="419" t="s">
        <v>6964</v>
      </c>
    </row>
    <row r="775" spans="1:4">
      <c r="A775" s="419" t="s">
        <v>7018</v>
      </c>
      <c r="B775" s="4">
        <v>9927</v>
      </c>
      <c r="C775" s="420"/>
      <c r="D775" s="419" t="s">
        <v>6964</v>
      </c>
    </row>
    <row r="776" spans="1:4">
      <c r="A776" s="419" t="s">
        <v>7031</v>
      </c>
      <c r="B776" s="4">
        <v>11003</v>
      </c>
      <c r="C776" s="420"/>
      <c r="D776" s="419" t="s">
        <v>6964</v>
      </c>
    </row>
    <row r="777" spans="1:4">
      <c r="A777" s="419" t="s">
        <v>7035</v>
      </c>
      <c r="B777" s="4">
        <v>10049</v>
      </c>
      <c r="C777" s="420"/>
      <c r="D777" s="419" t="s">
        <v>6964</v>
      </c>
    </row>
    <row r="778" spans="1:4">
      <c r="A778" s="420"/>
      <c r="B778" s="420"/>
      <c r="C778" s="420"/>
      <c r="D778" s="420"/>
    </row>
    <row r="779" spans="1:4">
      <c r="A779" s="419" t="s">
        <v>6964</v>
      </c>
      <c r="B779" s="421">
        <f>B771+B772+B773+B774+B775+B776+B777</f>
        <v>74616</v>
      </c>
      <c r="C779" s="420"/>
      <c r="D779" s="450">
        <f>B779/B770</f>
        <v>1</v>
      </c>
    </row>
    <row r="782" spans="1:4">
      <c r="A782" s="434" t="s">
        <v>7538</v>
      </c>
      <c r="B782" s="435">
        <f>SUM(B783:B790)</f>
        <v>74907</v>
      </c>
    </row>
    <row r="783" spans="1:4">
      <c r="A783" s="419" t="s">
        <v>7089</v>
      </c>
      <c r="B783" s="3">
        <v>10358</v>
      </c>
      <c r="C783" s="420"/>
      <c r="D783" s="419" t="s">
        <v>6958</v>
      </c>
    </row>
    <row r="784" spans="1:4">
      <c r="A784" s="419" t="s">
        <v>7090</v>
      </c>
      <c r="B784" s="3">
        <v>10615</v>
      </c>
      <c r="C784" s="420"/>
      <c r="D784" s="419" t="s">
        <v>6958</v>
      </c>
    </row>
    <row r="785" spans="1:4">
      <c r="A785" s="419" t="s">
        <v>7101</v>
      </c>
      <c r="B785" s="3">
        <v>9622</v>
      </c>
      <c r="C785" s="420"/>
      <c r="D785" s="419" t="s">
        <v>6958</v>
      </c>
    </row>
    <row r="786" spans="1:4">
      <c r="A786" s="419" t="s">
        <v>7102</v>
      </c>
      <c r="B786" s="3">
        <v>9619</v>
      </c>
      <c r="C786" s="420"/>
      <c r="D786" s="419" t="s">
        <v>6958</v>
      </c>
    </row>
    <row r="787" spans="1:4">
      <c r="A787" s="419" t="s">
        <v>7118</v>
      </c>
      <c r="B787" s="3">
        <v>8436</v>
      </c>
      <c r="C787" s="420"/>
      <c r="D787" s="419" t="s">
        <v>6969</v>
      </c>
    </row>
    <row r="788" spans="1:4">
      <c r="A788" s="419" t="s">
        <v>7119</v>
      </c>
      <c r="B788" s="3">
        <v>9989</v>
      </c>
      <c r="C788" s="420"/>
      <c r="D788" s="419" t="s">
        <v>6969</v>
      </c>
    </row>
    <row r="789" spans="1:4">
      <c r="A789" s="419" t="s">
        <v>7120</v>
      </c>
      <c r="B789" s="3">
        <v>8514</v>
      </c>
      <c r="C789" s="420"/>
      <c r="D789" s="419" t="s">
        <v>6969</v>
      </c>
    </row>
    <row r="790" spans="1:4">
      <c r="A790" s="419" t="s">
        <v>7121</v>
      </c>
      <c r="B790" s="4">
        <v>7754</v>
      </c>
      <c r="C790" s="420"/>
      <c r="D790" s="419" t="s">
        <v>6969</v>
      </c>
    </row>
    <row r="792" spans="1:4">
      <c r="A792" s="419" t="s">
        <v>6958</v>
      </c>
      <c r="B792" s="413">
        <f>SUM(B783:B786)</f>
        <v>40214</v>
      </c>
      <c r="D792" s="436">
        <f>B792/B782</f>
        <v>0.53685236359752764</v>
      </c>
    </row>
    <row r="793" spans="1:4">
      <c r="A793" s="419" t="s">
        <v>6969</v>
      </c>
      <c r="B793" s="413">
        <f>SUM(B787:B790)</f>
        <v>34693</v>
      </c>
      <c r="D793" s="436">
        <f>B793/B782</f>
        <v>0.46314763640247242</v>
      </c>
    </row>
    <row r="796" spans="1:4">
      <c r="A796" s="440" t="s">
        <v>7539</v>
      </c>
      <c r="B796" s="435">
        <f>SUM(B797:B826)</f>
        <v>71284</v>
      </c>
    </row>
    <row r="797" spans="1:4">
      <c r="A797" s="426" t="s">
        <v>7275</v>
      </c>
      <c r="B797" s="3">
        <v>3276</v>
      </c>
      <c r="C797" s="424"/>
      <c r="D797" s="426" t="s">
        <v>7170</v>
      </c>
    </row>
    <row r="798" spans="1:4">
      <c r="A798" s="426" t="s">
        <v>7282</v>
      </c>
      <c r="B798" s="3">
        <v>3525</v>
      </c>
      <c r="C798" s="424"/>
      <c r="D798" s="426" t="s">
        <v>7170</v>
      </c>
    </row>
    <row r="799" spans="1:4">
      <c r="A799" s="426" t="s">
        <v>7290</v>
      </c>
      <c r="B799" s="3">
        <v>2065</v>
      </c>
      <c r="C799" s="424"/>
      <c r="D799" s="426" t="s">
        <v>7170</v>
      </c>
    </row>
    <row r="800" spans="1:4">
      <c r="A800" s="426" t="s">
        <v>7412</v>
      </c>
      <c r="B800" s="3">
        <v>1907</v>
      </c>
      <c r="C800" s="424"/>
      <c r="D800" s="426" t="s">
        <v>7170</v>
      </c>
    </row>
    <row r="801" spans="1:4">
      <c r="A801" s="426" t="s">
        <v>7413</v>
      </c>
      <c r="B801" s="3">
        <v>4615</v>
      </c>
      <c r="C801" s="424"/>
      <c r="D801" s="426" t="s">
        <v>7170</v>
      </c>
    </row>
    <row r="802" spans="1:4">
      <c r="A802" s="426" t="s">
        <v>7419</v>
      </c>
      <c r="B802" s="3">
        <v>1592</v>
      </c>
      <c r="C802" s="424"/>
      <c r="D802" s="426" t="s">
        <v>7170</v>
      </c>
    </row>
    <row r="803" spans="1:4">
      <c r="A803" s="426" t="s">
        <v>7274</v>
      </c>
      <c r="B803" s="3">
        <v>4446</v>
      </c>
      <c r="C803" s="424"/>
      <c r="D803" s="426" t="s">
        <v>7171</v>
      </c>
    </row>
    <row r="804" spans="1:4">
      <c r="A804" s="426" t="s">
        <v>7276</v>
      </c>
      <c r="B804" s="3">
        <v>1947</v>
      </c>
      <c r="C804" s="424"/>
      <c r="D804" s="426" t="s">
        <v>7171</v>
      </c>
    </row>
    <row r="805" spans="1:4">
      <c r="A805" s="426" t="s">
        <v>7281</v>
      </c>
      <c r="B805" s="4">
        <v>1639</v>
      </c>
      <c r="C805" s="424"/>
      <c r="D805" s="426" t="s">
        <v>7171</v>
      </c>
    </row>
    <row r="806" spans="1:4">
      <c r="A806" s="426" t="s">
        <v>7286</v>
      </c>
      <c r="B806" s="4">
        <v>1616</v>
      </c>
      <c r="C806" s="424"/>
      <c r="D806" s="426" t="s">
        <v>7171</v>
      </c>
    </row>
    <row r="807" spans="1:4">
      <c r="A807" s="426" t="s">
        <v>7291</v>
      </c>
      <c r="B807" s="4">
        <v>1878</v>
      </c>
      <c r="C807" s="424"/>
      <c r="D807" s="426" t="s">
        <v>7171</v>
      </c>
    </row>
    <row r="808" spans="1:4">
      <c r="A808" s="426" t="s">
        <v>7292</v>
      </c>
      <c r="B808" s="4">
        <v>1604</v>
      </c>
      <c r="C808" s="424"/>
      <c r="D808" s="426" t="s">
        <v>7171</v>
      </c>
    </row>
    <row r="809" spans="1:4">
      <c r="A809" s="426" t="s">
        <v>7316</v>
      </c>
      <c r="B809" s="3">
        <v>217</v>
      </c>
      <c r="C809" s="425"/>
      <c r="D809" s="426" t="s">
        <v>7173</v>
      </c>
    </row>
    <row r="810" spans="1:4">
      <c r="A810" s="426" t="s">
        <v>7322</v>
      </c>
      <c r="B810" s="9">
        <v>1134</v>
      </c>
      <c r="C810" s="424"/>
      <c r="D810" s="426" t="s">
        <v>7174</v>
      </c>
    </row>
    <row r="811" spans="1:4">
      <c r="A811" s="426" t="s">
        <v>7323</v>
      </c>
      <c r="B811" s="9">
        <v>2070</v>
      </c>
      <c r="C811" s="424"/>
      <c r="D811" s="426" t="s">
        <v>7174</v>
      </c>
    </row>
    <row r="812" spans="1:4">
      <c r="A812" s="426" t="s">
        <v>7325</v>
      </c>
      <c r="B812" s="9">
        <v>1074</v>
      </c>
      <c r="C812" s="424"/>
      <c r="D812" s="426" t="s">
        <v>7174</v>
      </c>
    </row>
    <row r="813" spans="1:4">
      <c r="A813" s="426" t="s">
        <v>7326</v>
      </c>
      <c r="B813" s="9">
        <v>1063</v>
      </c>
      <c r="C813" s="424"/>
      <c r="D813" s="426" t="s">
        <v>7174</v>
      </c>
    </row>
    <row r="814" spans="1:4">
      <c r="A814" s="426" t="s">
        <v>7327</v>
      </c>
      <c r="B814" s="9">
        <v>1111</v>
      </c>
      <c r="C814" s="424"/>
      <c r="D814" s="426" t="s">
        <v>7174</v>
      </c>
    </row>
    <row r="815" spans="1:4">
      <c r="A815" s="426" t="s">
        <v>7329</v>
      </c>
      <c r="B815" s="9">
        <v>2394</v>
      </c>
      <c r="C815" s="424"/>
      <c r="D815" s="426" t="s">
        <v>7174</v>
      </c>
    </row>
    <row r="816" spans="1:4">
      <c r="A816" s="426" t="s">
        <v>7330</v>
      </c>
      <c r="B816" s="9">
        <v>1986</v>
      </c>
      <c r="C816" s="424"/>
      <c r="D816" s="426" t="s">
        <v>7174</v>
      </c>
    </row>
    <row r="817" spans="1:4">
      <c r="A817" s="426" t="s">
        <v>7332</v>
      </c>
      <c r="B817" s="9">
        <v>1083</v>
      </c>
      <c r="C817" s="424"/>
      <c r="D817" s="426" t="s">
        <v>7174</v>
      </c>
    </row>
    <row r="818" spans="1:4">
      <c r="A818" s="426" t="s">
        <v>7336</v>
      </c>
      <c r="B818" s="9">
        <v>1265</v>
      </c>
      <c r="C818" s="424"/>
      <c r="D818" s="426" t="s">
        <v>7174</v>
      </c>
    </row>
    <row r="819" spans="1:4">
      <c r="A819" s="426" t="s">
        <v>7339</v>
      </c>
      <c r="B819" s="9">
        <v>2527</v>
      </c>
      <c r="C819" s="424"/>
      <c r="D819" s="426" t="s">
        <v>7174</v>
      </c>
    </row>
    <row r="820" spans="1:4">
      <c r="A820" s="426" t="s">
        <v>7316</v>
      </c>
      <c r="B820" s="4">
        <v>3335</v>
      </c>
      <c r="C820" s="424"/>
      <c r="D820" s="426" t="s">
        <v>7178</v>
      </c>
    </row>
    <row r="821" spans="1:4">
      <c r="A821" s="426" t="s">
        <v>7317</v>
      </c>
      <c r="B821" s="4">
        <v>5328</v>
      </c>
      <c r="C821" s="424"/>
      <c r="D821" s="426" t="s">
        <v>7178</v>
      </c>
    </row>
    <row r="822" spans="1:4">
      <c r="A822" s="426" t="s">
        <v>7401</v>
      </c>
      <c r="B822" s="4">
        <v>3058</v>
      </c>
      <c r="C822" s="424"/>
      <c r="D822" s="426" t="s">
        <v>7178</v>
      </c>
    </row>
    <row r="823" spans="1:4">
      <c r="A823" s="426" t="s">
        <v>5614</v>
      </c>
      <c r="B823" s="4">
        <v>1676</v>
      </c>
      <c r="C823" s="424"/>
      <c r="D823" s="426" t="s">
        <v>7178</v>
      </c>
    </row>
    <row r="824" spans="1:4">
      <c r="A824" s="426" t="s">
        <v>7404</v>
      </c>
      <c r="B824" s="4">
        <v>5280</v>
      </c>
      <c r="C824" s="424"/>
      <c r="D824" s="426" t="s">
        <v>7178</v>
      </c>
    </row>
    <row r="825" spans="1:4">
      <c r="A825" s="426" t="s">
        <v>7405</v>
      </c>
      <c r="B825" s="4">
        <v>3073</v>
      </c>
      <c r="C825" s="424"/>
      <c r="D825" s="426" t="s">
        <v>7178</v>
      </c>
    </row>
    <row r="826" spans="1:4">
      <c r="A826" s="426" t="s">
        <v>7406</v>
      </c>
      <c r="B826" s="4">
        <v>3500</v>
      </c>
      <c r="C826" s="424"/>
      <c r="D826" s="426" t="s">
        <v>7178</v>
      </c>
    </row>
    <row r="828" spans="1:4">
      <c r="A828" s="426" t="s">
        <v>7170</v>
      </c>
      <c r="B828" s="413">
        <f>SUM(B797:B802)</f>
        <v>16980</v>
      </c>
      <c r="D828" s="436">
        <f>B828/B796</f>
        <v>0.23820212109309241</v>
      </c>
    </row>
    <row r="829" spans="1:4">
      <c r="A829" s="426" t="s">
        <v>7171</v>
      </c>
      <c r="B829" s="413">
        <f>SUM(B803:B808)</f>
        <v>13130</v>
      </c>
      <c r="D829" s="436">
        <f>B829/B796</f>
        <v>0.18419280623982942</v>
      </c>
    </row>
    <row r="830" spans="1:4">
      <c r="A830" s="426" t="s">
        <v>7173</v>
      </c>
      <c r="B830" s="413">
        <f>B809</f>
        <v>217</v>
      </c>
      <c r="D830" s="436">
        <f>B830/B796</f>
        <v>3.0441613826384601E-3</v>
      </c>
    </row>
    <row r="831" spans="1:4">
      <c r="A831" s="426" t="s">
        <v>7174</v>
      </c>
      <c r="B831" s="413">
        <f>SUM(B810:B819)</f>
        <v>15707</v>
      </c>
      <c r="D831" s="436">
        <f>B831/B796</f>
        <v>0.22034397620784468</v>
      </c>
    </row>
    <row r="832" spans="1:4">
      <c r="A832" s="426" t="s">
        <v>7178</v>
      </c>
      <c r="B832" s="413">
        <f>SUM(B820:B826)</f>
        <v>25250</v>
      </c>
      <c r="D832" s="436">
        <f>B832/B796</f>
        <v>0.35421693507659502</v>
      </c>
    </row>
    <row r="835" spans="1:4">
      <c r="A835" s="434" t="s">
        <v>7540</v>
      </c>
      <c r="B835" s="443">
        <f>SUM(B836:B844)</f>
        <v>74240</v>
      </c>
      <c r="C835" s="420"/>
      <c r="D835" s="420"/>
    </row>
    <row r="836" spans="1:4">
      <c r="A836" s="419" t="s">
        <v>7029</v>
      </c>
      <c r="B836" s="3">
        <v>11166</v>
      </c>
      <c r="C836" s="420"/>
      <c r="D836" s="419" t="s">
        <v>6962</v>
      </c>
    </row>
    <row r="837" spans="1:4">
      <c r="A837" s="419" t="s">
        <v>3491</v>
      </c>
      <c r="B837" s="3">
        <v>7556</v>
      </c>
      <c r="C837" s="420"/>
      <c r="D837" s="419" t="s">
        <v>6965</v>
      </c>
    </row>
    <row r="838" spans="1:4">
      <c r="A838" s="419" t="s">
        <v>1915</v>
      </c>
      <c r="B838" s="3">
        <v>8151</v>
      </c>
      <c r="C838" s="420"/>
      <c r="D838" s="419" t="s">
        <v>6965</v>
      </c>
    </row>
    <row r="839" spans="1:4">
      <c r="A839" s="419" t="s">
        <v>7050</v>
      </c>
      <c r="B839" s="3">
        <v>7924</v>
      </c>
      <c r="C839" s="420"/>
      <c r="D839" s="419" t="s">
        <v>6965</v>
      </c>
    </row>
    <row r="840" spans="1:4">
      <c r="A840" s="419" t="s">
        <v>7037</v>
      </c>
      <c r="B840" s="3">
        <v>7782</v>
      </c>
      <c r="C840" s="420"/>
      <c r="D840" s="419" t="s">
        <v>6966</v>
      </c>
    </row>
    <row r="841" spans="1:4">
      <c r="A841" s="419" t="s">
        <v>7038</v>
      </c>
      <c r="B841" s="3">
        <v>8114</v>
      </c>
      <c r="C841" s="420"/>
      <c r="D841" s="419" t="s">
        <v>6966</v>
      </c>
    </row>
    <row r="842" spans="1:4">
      <c r="A842" s="419" t="s">
        <v>7039</v>
      </c>
      <c r="B842" s="3">
        <v>7509</v>
      </c>
      <c r="C842" s="420"/>
      <c r="D842" s="419" t="s">
        <v>6966</v>
      </c>
    </row>
    <row r="843" spans="1:4">
      <c r="A843" s="419" t="s">
        <v>7040</v>
      </c>
      <c r="B843" s="3">
        <v>7933</v>
      </c>
      <c r="C843" s="420"/>
      <c r="D843" s="419" t="s">
        <v>6966</v>
      </c>
    </row>
    <row r="844" spans="1:4">
      <c r="A844" s="419" t="s">
        <v>7046</v>
      </c>
      <c r="B844" s="4">
        <v>8105</v>
      </c>
      <c r="C844" s="420"/>
      <c r="D844" s="419" t="s">
        <v>6966</v>
      </c>
    </row>
    <row r="846" spans="1:4">
      <c r="A846" s="419" t="s">
        <v>6962</v>
      </c>
      <c r="B846" s="413">
        <f>B836</f>
        <v>11166</v>
      </c>
      <c r="D846" s="436">
        <f>B846/B835</f>
        <v>0.15040409482758621</v>
      </c>
    </row>
    <row r="847" spans="1:4">
      <c r="A847" s="419" t="s">
        <v>6965</v>
      </c>
      <c r="B847" s="421">
        <f>SUM(B837:B839)</f>
        <v>23631</v>
      </c>
      <c r="D847" s="436">
        <f>B847/B835</f>
        <v>0.31830549568965516</v>
      </c>
    </row>
    <row r="848" spans="1:4">
      <c r="A848" s="419" t="s">
        <v>6966</v>
      </c>
      <c r="B848" s="421">
        <f>SUM(B840:B844)</f>
        <v>39443</v>
      </c>
      <c r="C848" s="420"/>
      <c r="D848" s="436">
        <f>B848/B835</f>
        <v>0.53129040948275863</v>
      </c>
    </row>
    <row r="849" spans="1:4">
      <c r="A849" s="420"/>
      <c r="C849" s="420"/>
      <c r="D849" s="420"/>
    </row>
    <row r="850" spans="1:4">
      <c r="A850" s="420"/>
      <c r="C850" s="420"/>
      <c r="D850" s="420"/>
    </row>
    <row r="851" spans="1:4">
      <c r="A851" s="444" t="s">
        <v>7541</v>
      </c>
      <c r="B851" s="445">
        <f>SUM(B852:B893)</f>
        <v>72284</v>
      </c>
      <c r="C851" s="416"/>
      <c r="D851" s="416"/>
    </row>
    <row r="852" spans="1:4">
      <c r="A852" s="415" t="s">
        <v>6803</v>
      </c>
      <c r="B852" s="9">
        <v>1211</v>
      </c>
      <c r="C852" s="416"/>
      <c r="D852" s="415" t="s">
        <v>6796</v>
      </c>
    </row>
    <row r="853" spans="1:4">
      <c r="A853" s="415" t="s">
        <v>5590</v>
      </c>
      <c r="B853" s="9">
        <v>1427</v>
      </c>
      <c r="C853" s="416"/>
      <c r="D853" s="415" t="s">
        <v>6796</v>
      </c>
    </row>
    <row r="854" spans="1:4">
      <c r="A854" s="415" t="s">
        <v>5285</v>
      </c>
      <c r="B854" s="9">
        <v>1152</v>
      </c>
      <c r="C854" s="416"/>
      <c r="D854" s="415" t="s">
        <v>6796</v>
      </c>
    </row>
    <row r="855" spans="1:4">
      <c r="A855" s="415" t="s">
        <v>6810</v>
      </c>
      <c r="B855" s="9">
        <v>3971</v>
      </c>
      <c r="C855" s="416"/>
      <c r="D855" s="415" t="s">
        <v>6796</v>
      </c>
    </row>
    <row r="856" spans="1:4">
      <c r="A856" s="415" t="s">
        <v>6819</v>
      </c>
      <c r="B856" s="9">
        <v>1568</v>
      </c>
      <c r="C856" s="416"/>
      <c r="D856" s="415" t="s">
        <v>6797</v>
      </c>
    </row>
    <row r="857" spans="1:4">
      <c r="A857" s="415" t="s">
        <v>6822</v>
      </c>
      <c r="B857" s="9">
        <v>4356</v>
      </c>
      <c r="C857" s="416"/>
      <c r="D857" s="415" t="s">
        <v>6797</v>
      </c>
    </row>
    <row r="858" spans="1:4">
      <c r="A858" s="415" t="s">
        <v>6875</v>
      </c>
      <c r="B858" s="9">
        <v>1638</v>
      </c>
      <c r="C858" s="416"/>
      <c r="D858" s="415" t="s">
        <v>6797</v>
      </c>
    </row>
    <row r="859" spans="1:4">
      <c r="A859" s="415" t="s">
        <v>6878</v>
      </c>
      <c r="B859" s="9">
        <v>1049</v>
      </c>
      <c r="C859" s="416"/>
      <c r="D859" s="415" t="s">
        <v>6797</v>
      </c>
    </row>
    <row r="860" spans="1:4">
      <c r="A860" s="415" t="s">
        <v>6880</v>
      </c>
      <c r="B860" s="9">
        <v>1131</v>
      </c>
      <c r="C860" s="416"/>
      <c r="D860" s="415" t="s">
        <v>6797</v>
      </c>
    </row>
    <row r="861" spans="1:4">
      <c r="A861" s="415" t="s">
        <v>6881</v>
      </c>
      <c r="B861" s="9">
        <v>1118</v>
      </c>
      <c r="C861" s="416"/>
      <c r="D861" s="415" t="s">
        <v>6797</v>
      </c>
    </row>
    <row r="862" spans="1:4">
      <c r="A862" s="415" t="s">
        <v>6882</v>
      </c>
      <c r="B862" s="9">
        <v>1180</v>
      </c>
      <c r="C862" s="416"/>
      <c r="D862" s="415" t="s">
        <v>6797</v>
      </c>
    </row>
    <row r="863" spans="1:4">
      <c r="A863" s="415" t="s">
        <v>6883</v>
      </c>
      <c r="B863" s="9">
        <v>1138</v>
      </c>
      <c r="C863" s="416"/>
      <c r="D863" s="415" t="s">
        <v>6797</v>
      </c>
    </row>
    <row r="864" spans="1:4">
      <c r="A864" s="415" t="s">
        <v>6884</v>
      </c>
      <c r="B864" s="9">
        <v>1039</v>
      </c>
      <c r="C864" s="416"/>
      <c r="D864" s="415" t="s">
        <v>6797</v>
      </c>
    </row>
    <row r="865" spans="1:4">
      <c r="A865" s="415" t="s">
        <v>6885</v>
      </c>
      <c r="B865" s="9">
        <v>2403</v>
      </c>
      <c r="C865" s="416"/>
      <c r="D865" s="415" t="s">
        <v>6797</v>
      </c>
    </row>
    <row r="866" spans="1:4">
      <c r="A866" s="415" t="s">
        <v>6887</v>
      </c>
      <c r="B866" s="9">
        <v>1173</v>
      </c>
      <c r="C866" s="416"/>
      <c r="D866" s="415" t="s">
        <v>6797</v>
      </c>
    </row>
    <row r="867" spans="1:4">
      <c r="A867" s="415" t="s">
        <v>6888</v>
      </c>
      <c r="B867" s="9">
        <v>1132</v>
      </c>
      <c r="C867" s="416"/>
      <c r="D867" s="415" t="s">
        <v>6797</v>
      </c>
    </row>
    <row r="868" spans="1:4">
      <c r="A868" s="415" t="s">
        <v>6889</v>
      </c>
      <c r="B868" s="9">
        <v>1245</v>
      </c>
      <c r="C868" s="416"/>
      <c r="D868" s="415" t="s">
        <v>6797</v>
      </c>
    </row>
    <row r="869" spans="1:4">
      <c r="A869" s="415" t="s">
        <v>6890</v>
      </c>
      <c r="B869" s="9">
        <v>1107</v>
      </c>
      <c r="C869" s="416"/>
      <c r="D869" s="415" t="s">
        <v>6797</v>
      </c>
    </row>
    <row r="870" spans="1:4">
      <c r="A870" s="415" t="s">
        <v>6891</v>
      </c>
      <c r="B870" s="9">
        <v>952</v>
      </c>
      <c r="C870" s="416"/>
      <c r="D870" s="415" t="s">
        <v>6797</v>
      </c>
    </row>
    <row r="871" spans="1:4">
      <c r="A871" s="415" t="s">
        <v>6892</v>
      </c>
      <c r="B871" s="9">
        <v>1004</v>
      </c>
      <c r="C871" s="416"/>
      <c r="D871" s="415" t="s">
        <v>6797</v>
      </c>
    </row>
    <row r="872" spans="1:4">
      <c r="A872" s="415" t="s">
        <v>6894</v>
      </c>
      <c r="B872" s="9">
        <v>1230</v>
      </c>
      <c r="C872" s="416"/>
      <c r="D872" s="415" t="s">
        <v>6797</v>
      </c>
    </row>
    <row r="873" spans="1:4">
      <c r="A873" s="415" t="s">
        <v>6895</v>
      </c>
      <c r="B873" s="9">
        <v>2052</v>
      </c>
      <c r="C873" s="416"/>
      <c r="D873" s="415" t="s">
        <v>6797</v>
      </c>
    </row>
    <row r="874" spans="1:4">
      <c r="A874" s="415" t="s">
        <v>6896</v>
      </c>
      <c r="B874" s="9">
        <v>3178</v>
      </c>
      <c r="C874" s="416"/>
      <c r="D874" s="415" t="s">
        <v>6797</v>
      </c>
    </row>
    <row r="875" spans="1:4">
      <c r="A875" s="415" t="s">
        <v>6897</v>
      </c>
      <c r="B875" s="9">
        <v>1025</v>
      </c>
      <c r="C875" s="416"/>
      <c r="D875" s="415" t="s">
        <v>6797</v>
      </c>
    </row>
    <row r="876" spans="1:4">
      <c r="A876" s="415" t="s">
        <v>6898</v>
      </c>
      <c r="B876" s="9">
        <v>1905</v>
      </c>
      <c r="C876" s="416"/>
      <c r="D876" s="415" t="s">
        <v>6797</v>
      </c>
    </row>
    <row r="877" spans="1:4">
      <c r="A877" s="415" t="s">
        <v>6899</v>
      </c>
      <c r="B877" s="9">
        <v>2163</v>
      </c>
      <c r="C877" s="416"/>
      <c r="D877" s="415" t="s">
        <v>6797</v>
      </c>
    </row>
    <row r="878" spans="1:4">
      <c r="A878" s="415" t="s">
        <v>6901</v>
      </c>
      <c r="B878" s="9">
        <v>1077</v>
      </c>
      <c r="C878" s="416"/>
      <c r="D878" s="415" t="s">
        <v>6797</v>
      </c>
    </row>
    <row r="879" spans="1:4">
      <c r="A879" s="415" t="s">
        <v>4009</v>
      </c>
      <c r="B879" s="9">
        <v>1203</v>
      </c>
      <c r="C879" s="416"/>
      <c r="D879" s="415" t="s">
        <v>6797</v>
      </c>
    </row>
    <row r="880" spans="1:4">
      <c r="A880" s="415" t="s">
        <v>6902</v>
      </c>
      <c r="B880" s="9">
        <v>1009</v>
      </c>
      <c r="C880" s="416"/>
      <c r="D880" s="415" t="s">
        <v>6797</v>
      </c>
    </row>
    <row r="881" spans="1:4">
      <c r="A881" s="415" t="s">
        <v>508</v>
      </c>
      <c r="B881" s="9">
        <v>3680</v>
      </c>
      <c r="C881" s="416"/>
      <c r="D881" s="415" t="s">
        <v>6799</v>
      </c>
    </row>
    <row r="882" spans="1:4">
      <c r="A882" s="415" t="s">
        <v>6800</v>
      </c>
      <c r="B882" s="9">
        <v>2465</v>
      </c>
      <c r="C882" s="416"/>
      <c r="D882" s="415" t="s">
        <v>6799</v>
      </c>
    </row>
    <row r="883" spans="1:4">
      <c r="A883" s="415" t="s">
        <v>6801</v>
      </c>
      <c r="B883" s="9">
        <v>1358</v>
      </c>
      <c r="C883" s="416"/>
      <c r="D883" s="415" t="s">
        <v>6799</v>
      </c>
    </row>
    <row r="884" spans="1:4">
      <c r="A884" s="415" t="s">
        <v>6802</v>
      </c>
      <c r="B884" s="9">
        <v>2984</v>
      </c>
      <c r="C884" s="416"/>
      <c r="D884" s="415" t="s">
        <v>6799</v>
      </c>
    </row>
    <row r="885" spans="1:4">
      <c r="A885" s="416" t="s">
        <v>1927</v>
      </c>
      <c r="B885" s="9">
        <v>3033</v>
      </c>
      <c r="C885" s="416"/>
      <c r="D885" s="415" t="s">
        <v>6799</v>
      </c>
    </row>
    <row r="886" spans="1:4">
      <c r="A886" s="415" t="s">
        <v>6804</v>
      </c>
      <c r="B886" s="9">
        <v>2558</v>
      </c>
      <c r="C886" s="416"/>
      <c r="D886" s="415" t="s">
        <v>6799</v>
      </c>
    </row>
    <row r="887" spans="1:4">
      <c r="A887" s="416" t="s">
        <v>6809</v>
      </c>
      <c r="B887" s="9">
        <v>1226</v>
      </c>
      <c r="C887" s="416"/>
      <c r="D887" s="415" t="s">
        <v>6799</v>
      </c>
    </row>
    <row r="888" spans="1:4">
      <c r="A888" s="415" t="s">
        <v>6811</v>
      </c>
      <c r="B888" s="9">
        <v>1284</v>
      </c>
      <c r="C888" s="416"/>
      <c r="D888" s="415" t="s">
        <v>6799</v>
      </c>
    </row>
    <row r="889" spans="1:4">
      <c r="A889" s="415" t="s">
        <v>6815</v>
      </c>
      <c r="B889" s="9">
        <v>2541</v>
      </c>
      <c r="C889" s="416"/>
      <c r="D889" s="415" t="s">
        <v>6799</v>
      </c>
    </row>
    <row r="890" spans="1:4">
      <c r="A890" s="415" t="s">
        <v>6816</v>
      </c>
      <c r="B890" s="9">
        <v>1270</v>
      </c>
      <c r="C890" s="416"/>
      <c r="D890" s="415" t="s">
        <v>6799</v>
      </c>
    </row>
    <row r="891" spans="1:4">
      <c r="A891" s="415" t="s">
        <v>6818</v>
      </c>
      <c r="B891" s="9">
        <v>1350</v>
      </c>
      <c r="C891" s="416"/>
      <c r="D891" s="415" t="s">
        <v>6799</v>
      </c>
    </row>
    <row r="892" spans="1:4">
      <c r="A892" s="415" t="s">
        <v>6820</v>
      </c>
      <c r="B892" s="9">
        <v>1471</v>
      </c>
      <c r="C892" s="416"/>
      <c r="D892" s="415" t="s">
        <v>6799</v>
      </c>
    </row>
    <row r="893" spans="1:4">
      <c r="A893" s="415" t="s">
        <v>6821</v>
      </c>
      <c r="B893" s="9">
        <v>1228</v>
      </c>
      <c r="C893" s="416"/>
      <c r="D893" s="415" t="s">
        <v>6799</v>
      </c>
    </row>
    <row r="895" spans="1:4">
      <c r="A895" s="415" t="s">
        <v>6796</v>
      </c>
      <c r="B895" s="413">
        <f>SUM(B852:B855)</f>
        <v>7761</v>
      </c>
      <c r="D895" s="436">
        <f>B895/B851</f>
        <v>0.10736815892867024</v>
      </c>
    </row>
    <row r="896" spans="1:4">
      <c r="A896" s="415" t="s">
        <v>6797</v>
      </c>
      <c r="B896" s="413">
        <f>SUM(B856:B880)</f>
        <v>38075</v>
      </c>
      <c r="D896" s="436">
        <f>B896/B851</f>
        <v>0.52674174091085169</v>
      </c>
    </row>
    <row r="897" spans="1:4">
      <c r="A897" s="415" t="s">
        <v>6799</v>
      </c>
      <c r="B897" s="413">
        <f>SUM(B881:B893)</f>
        <v>26448</v>
      </c>
      <c r="D897" s="436">
        <f>B897/B851</f>
        <v>0.36589010016047813</v>
      </c>
    </row>
    <row r="900" spans="1:4">
      <c r="A900" s="440" t="s">
        <v>7173</v>
      </c>
      <c r="B900" s="441">
        <f>SUM(B901:B919)</f>
        <v>77324</v>
      </c>
      <c r="C900" s="424"/>
      <c r="D900" s="424"/>
    </row>
    <row r="901" spans="1:4">
      <c r="A901" s="426" t="s">
        <v>7140</v>
      </c>
      <c r="B901" s="3">
        <v>2993</v>
      </c>
      <c r="C901" s="424"/>
      <c r="D901" s="426" t="s">
        <v>7173</v>
      </c>
    </row>
    <row r="902" spans="1:4">
      <c r="A902" s="426" t="s">
        <v>3847</v>
      </c>
      <c r="B902" s="3">
        <v>5003</v>
      </c>
      <c r="C902" s="424"/>
      <c r="D902" s="426" t="s">
        <v>7173</v>
      </c>
    </row>
    <row r="903" spans="1:4">
      <c r="A903" s="426" t="s">
        <v>7310</v>
      </c>
      <c r="B903" s="3">
        <v>3595</v>
      </c>
      <c r="C903" s="424"/>
      <c r="D903" s="426" t="s">
        <v>7173</v>
      </c>
    </row>
    <row r="904" spans="1:4">
      <c r="A904" s="426" t="s">
        <v>7311</v>
      </c>
      <c r="B904" s="3">
        <v>3260</v>
      </c>
      <c r="C904" s="424"/>
      <c r="D904" s="426" t="s">
        <v>7173</v>
      </c>
    </row>
    <row r="905" spans="1:4">
      <c r="A905" s="426" t="s">
        <v>7313</v>
      </c>
      <c r="B905" s="3">
        <v>5038</v>
      </c>
      <c r="C905" s="424"/>
      <c r="D905" s="426" t="s">
        <v>7173</v>
      </c>
    </row>
    <row r="906" spans="1:4">
      <c r="A906" s="426" t="s">
        <v>7314</v>
      </c>
      <c r="B906" s="3">
        <v>5410</v>
      </c>
      <c r="C906" s="424"/>
      <c r="D906" s="426" t="s">
        <v>7173</v>
      </c>
    </row>
    <row r="907" spans="1:4">
      <c r="A907" s="426" t="s">
        <v>7315</v>
      </c>
      <c r="B907" s="3">
        <v>2830</v>
      </c>
      <c r="C907" s="424"/>
      <c r="D907" s="426" t="s">
        <v>7173</v>
      </c>
    </row>
    <row r="908" spans="1:4">
      <c r="A908" s="426" t="s">
        <v>7318</v>
      </c>
      <c r="B908" s="3">
        <v>5337</v>
      </c>
      <c r="C908" s="424"/>
      <c r="D908" s="426" t="s">
        <v>7173</v>
      </c>
    </row>
    <row r="909" spans="1:4">
      <c r="A909" s="426" t="s">
        <v>7319</v>
      </c>
      <c r="B909" s="3">
        <v>3738</v>
      </c>
      <c r="C909" s="424"/>
      <c r="D909" s="426" t="s">
        <v>7173</v>
      </c>
    </row>
    <row r="910" spans="1:4">
      <c r="A910" s="426" t="s">
        <v>2241</v>
      </c>
      <c r="B910" s="4">
        <v>3171</v>
      </c>
      <c r="C910" s="424"/>
      <c r="D910" s="426" t="s">
        <v>7173</v>
      </c>
    </row>
    <row r="911" spans="1:4">
      <c r="A911" s="426" t="s">
        <v>1563</v>
      </c>
      <c r="B911" s="3">
        <v>4285</v>
      </c>
      <c r="C911" s="424"/>
      <c r="D911" s="426" t="s">
        <v>7173</v>
      </c>
    </row>
    <row r="912" spans="1:4">
      <c r="A912" s="426" t="s">
        <v>64</v>
      </c>
      <c r="B912" s="3">
        <v>4749</v>
      </c>
      <c r="C912" s="424"/>
      <c r="D912" s="426" t="s">
        <v>7173</v>
      </c>
    </row>
    <row r="913" spans="1:4">
      <c r="A913" s="426" t="s">
        <v>7321</v>
      </c>
      <c r="B913" s="3">
        <v>4593</v>
      </c>
      <c r="C913" s="424"/>
      <c r="D913" s="426" t="s">
        <v>7173</v>
      </c>
    </row>
    <row r="914" spans="1:4">
      <c r="A914" s="426" t="s">
        <v>5202</v>
      </c>
      <c r="B914" s="4">
        <v>1891</v>
      </c>
      <c r="C914" s="424"/>
      <c r="D914" s="426" t="s">
        <v>7173</v>
      </c>
    </row>
    <row r="915" spans="1:4">
      <c r="A915" s="426" t="s">
        <v>7309</v>
      </c>
      <c r="B915" s="4">
        <v>3582</v>
      </c>
      <c r="C915" s="424"/>
      <c r="D915" s="426" t="s">
        <v>7178</v>
      </c>
    </row>
    <row r="916" spans="1:4">
      <c r="A916" s="426" t="s">
        <v>221</v>
      </c>
      <c r="B916" s="4">
        <v>2700</v>
      </c>
      <c r="C916" s="424"/>
      <c r="D916" s="426" t="s">
        <v>7178</v>
      </c>
    </row>
    <row r="917" spans="1:4">
      <c r="A917" s="426" t="s">
        <v>7312</v>
      </c>
      <c r="B917" s="4">
        <v>5282</v>
      </c>
      <c r="C917" s="424"/>
      <c r="D917" s="426" t="s">
        <v>7178</v>
      </c>
    </row>
    <row r="918" spans="1:4">
      <c r="A918" s="426" t="s">
        <v>1110</v>
      </c>
      <c r="B918" s="4">
        <v>5188</v>
      </c>
      <c r="C918" s="424"/>
      <c r="D918" s="426" t="s">
        <v>7178</v>
      </c>
    </row>
    <row r="919" spans="1:4">
      <c r="A919" s="426" t="s">
        <v>7320</v>
      </c>
      <c r="B919" s="3">
        <v>4679</v>
      </c>
      <c r="C919" s="424"/>
      <c r="D919" s="426" t="s">
        <v>7178</v>
      </c>
    </row>
    <row r="920" spans="1:4">
      <c r="A920" s="424"/>
      <c r="B920" s="428"/>
      <c r="C920" s="424"/>
      <c r="D920" s="424"/>
    </row>
    <row r="921" spans="1:4">
      <c r="A921" s="426" t="s">
        <v>7173</v>
      </c>
      <c r="B921" s="427">
        <f>B901+B902+B903+B904+B905+B906+B907+SUM(B908:B911)+SUM(B912:B914)</f>
        <v>55893</v>
      </c>
      <c r="C921" s="424"/>
      <c r="D921" s="442">
        <f>B921/B900</f>
        <v>0.72284154984222238</v>
      </c>
    </row>
    <row r="922" spans="1:4">
      <c r="A922" s="426" t="s">
        <v>7178</v>
      </c>
      <c r="B922" s="427" t="e">
        <f>B915+B916+B917+B918+#REF!+B919</f>
        <v>#REF!</v>
      </c>
      <c r="C922" s="424"/>
      <c r="D922" s="442" t="e">
        <f>B922/B900</f>
        <v>#REF!</v>
      </c>
    </row>
    <row r="925" spans="1:4">
      <c r="A925" s="434" t="s">
        <v>7542</v>
      </c>
      <c r="B925" s="443">
        <f>SUM(B926:B935)</f>
        <v>76824</v>
      </c>
      <c r="C925" s="420"/>
      <c r="D925" s="420"/>
    </row>
    <row r="926" spans="1:4">
      <c r="A926" s="419" t="s">
        <v>6994</v>
      </c>
      <c r="B926" s="3">
        <v>7667</v>
      </c>
      <c r="C926" s="420"/>
      <c r="D926" s="419" t="s">
        <v>6955</v>
      </c>
    </row>
    <row r="927" spans="1:4">
      <c r="A927" s="419" t="s">
        <v>6995</v>
      </c>
      <c r="B927" s="3">
        <v>8333</v>
      </c>
      <c r="C927" s="420"/>
      <c r="D927" s="419" t="s">
        <v>6955</v>
      </c>
    </row>
    <row r="928" spans="1:4">
      <c r="A928" s="419" t="s">
        <v>1915</v>
      </c>
      <c r="B928" s="4">
        <v>7371</v>
      </c>
      <c r="C928" s="420"/>
      <c r="D928" s="419" t="s">
        <v>6955</v>
      </c>
    </row>
    <row r="929" spans="1:4">
      <c r="A929" s="419" t="s">
        <v>1629</v>
      </c>
      <c r="B929" s="3">
        <v>8128</v>
      </c>
      <c r="C929" s="420"/>
      <c r="D929" s="419" t="s">
        <v>6955</v>
      </c>
    </row>
    <row r="930" spans="1:4">
      <c r="A930" s="419" t="s">
        <v>7005</v>
      </c>
      <c r="B930" s="4">
        <v>7030</v>
      </c>
      <c r="C930" s="420"/>
      <c r="D930" s="419" t="s">
        <v>6955</v>
      </c>
    </row>
    <row r="931" spans="1:4">
      <c r="A931" s="419" t="s">
        <v>7056</v>
      </c>
      <c r="B931" s="3">
        <v>7371</v>
      </c>
      <c r="C931" s="420"/>
      <c r="D931" s="419" t="s">
        <v>6959</v>
      </c>
    </row>
    <row r="932" spans="1:4">
      <c r="A932" s="419" t="s">
        <v>7058</v>
      </c>
      <c r="B932" s="3">
        <v>7798</v>
      </c>
      <c r="C932" s="420"/>
      <c r="D932" s="419" t="s">
        <v>6959</v>
      </c>
    </row>
    <row r="933" spans="1:4">
      <c r="A933" s="419" t="s">
        <v>7063</v>
      </c>
      <c r="B933" s="3">
        <v>7462</v>
      </c>
      <c r="C933" s="420"/>
      <c r="D933" s="419" t="s">
        <v>6959</v>
      </c>
    </row>
    <row r="934" spans="1:4">
      <c r="A934" s="419" t="s">
        <v>7065</v>
      </c>
      <c r="B934" s="3">
        <v>7631</v>
      </c>
      <c r="C934" s="420"/>
      <c r="D934" s="419" t="s">
        <v>6959</v>
      </c>
    </row>
    <row r="935" spans="1:4">
      <c r="A935" s="419" t="s">
        <v>7069</v>
      </c>
      <c r="B935" s="3">
        <v>8033</v>
      </c>
      <c r="C935" s="420"/>
      <c r="D935" s="419" t="s">
        <v>6959</v>
      </c>
    </row>
    <row r="936" spans="1:4">
      <c r="A936" s="419"/>
      <c r="B936" s="4"/>
      <c r="C936" s="420"/>
      <c r="D936" s="419"/>
    </row>
    <row r="937" spans="1:4">
      <c r="A937" s="419" t="s">
        <v>6955</v>
      </c>
      <c r="B937" s="421">
        <f>SUM(B926:B930)</f>
        <v>38529</v>
      </c>
      <c r="C937" s="420"/>
      <c r="D937" s="453">
        <f>B937/B925</f>
        <v>0.50152296157450793</v>
      </c>
    </row>
    <row r="938" spans="1:4">
      <c r="A938" s="419" t="s">
        <v>6959</v>
      </c>
      <c r="B938" s="4">
        <f>SUM(B931:B935)</f>
        <v>38295</v>
      </c>
      <c r="C938" s="420"/>
      <c r="D938" s="453">
        <f>B938/B925</f>
        <v>0.49847703842549201</v>
      </c>
    </row>
    <row r="939" spans="1:4">
      <c r="A939" s="419"/>
      <c r="B939" s="4"/>
      <c r="C939" s="420"/>
      <c r="D939" s="419"/>
    </row>
    <row r="940" spans="1:4">
      <c r="A940" s="419"/>
      <c r="B940" s="4"/>
      <c r="C940" s="420"/>
      <c r="D940" s="419"/>
    </row>
    <row r="941" spans="1:4">
      <c r="A941" s="434" t="s">
        <v>7543</v>
      </c>
      <c r="B941" s="443">
        <f>SUM(B942:B951)</f>
        <v>73781</v>
      </c>
      <c r="C941" s="420"/>
      <c r="D941" s="420"/>
    </row>
    <row r="942" spans="1:4">
      <c r="A942" s="419" t="s">
        <v>7053</v>
      </c>
      <c r="B942" s="3">
        <v>7377</v>
      </c>
      <c r="C942" s="420"/>
      <c r="D942" s="419" t="s">
        <v>6959</v>
      </c>
    </row>
    <row r="943" spans="1:4">
      <c r="A943" s="419" t="s">
        <v>7054</v>
      </c>
      <c r="B943" s="3">
        <v>7400</v>
      </c>
      <c r="C943" s="420"/>
      <c r="D943" s="419" t="s">
        <v>6959</v>
      </c>
    </row>
    <row r="944" spans="1:4">
      <c r="A944" s="419" t="s">
        <v>2973</v>
      </c>
      <c r="B944" s="3">
        <v>7505</v>
      </c>
      <c r="C944" s="420"/>
      <c r="D944" s="419" t="s">
        <v>6959</v>
      </c>
    </row>
    <row r="945" spans="1:4">
      <c r="A945" s="419" t="s">
        <v>7062</v>
      </c>
      <c r="B945" s="3">
        <v>7164</v>
      </c>
      <c r="C945" s="420"/>
      <c r="D945" s="419" t="s">
        <v>6959</v>
      </c>
    </row>
    <row r="946" spans="1:4">
      <c r="A946" s="419" t="s">
        <v>7068</v>
      </c>
      <c r="B946" s="3">
        <v>8139</v>
      </c>
      <c r="C946" s="420"/>
      <c r="D946" s="419" t="s">
        <v>6959</v>
      </c>
    </row>
    <row r="947" spans="1:4">
      <c r="A947" s="419" t="s">
        <v>7055</v>
      </c>
      <c r="B947" s="3">
        <v>6509</v>
      </c>
      <c r="C947" s="420"/>
      <c r="D947" s="419" t="s">
        <v>6967</v>
      </c>
    </row>
    <row r="948" spans="1:4">
      <c r="A948" s="419" t="s">
        <v>7057</v>
      </c>
      <c r="B948" s="3">
        <v>7674</v>
      </c>
      <c r="C948" s="420"/>
      <c r="D948" s="419" t="s">
        <v>6967</v>
      </c>
    </row>
    <row r="949" spans="1:4">
      <c r="A949" s="419" t="s">
        <v>5006</v>
      </c>
      <c r="B949" s="3">
        <v>7819</v>
      </c>
      <c r="C949" s="420"/>
      <c r="D949" s="419" t="s">
        <v>6967</v>
      </c>
    </row>
    <row r="950" spans="1:4">
      <c r="A950" s="419" t="s">
        <v>7060</v>
      </c>
      <c r="B950" s="4">
        <v>6804</v>
      </c>
      <c r="C950" s="420"/>
      <c r="D950" s="419" t="s">
        <v>6967</v>
      </c>
    </row>
    <row r="951" spans="1:4">
      <c r="A951" s="419" t="s">
        <v>7066</v>
      </c>
      <c r="B951" s="4">
        <v>7390</v>
      </c>
      <c r="C951" s="420"/>
      <c r="D951" s="419" t="s">
        <v>6967</v>
      </c>
    </row>
    <row r="953" spans="1:4">
      <c r="A953" s="419" t="s">
        <v>6959</v>
      </c>
      <c r="B953" s="421">
        <f>SUM(B942:B946)</f>
        <v>37585</v>
      </c>
      <c r="D953" s="436">
        <f>B953/B941</f>
        <v>0.5094129925048454</v>
      </c>
    </row>
    <row r="954" spans="1:4">
      <c r="A954" s="419" t="s">
        <v>6967</v>
      </c>
      <c r="B954" s="421">
        <f>SUM(B947:B951)</f>
        <v>36196</v>
      </c>
      <c r="C954" s="420"/>
      <c r="D954" s="436">
        <f>B954/B941</f>
        <v>0.4905870074951546</v>
      </c>
    </row>
    <row r="955" spans="1:4">
      <c r="A955" s="420"/>
      <c r="C955" s="420"/>
      <c r="D955" s="420"/>
    </row>
    <row r="956" spans="1:4">
      <c r="A956" s="420"/>
      <c r="C956" s="420"/>
      <c r="D956" s="420"/>
    </row>
    <row r="957" spans="1:4">
      <c r="A957" s="440" t="s">
        <v>7175</v>
      </c>
      <c r="B957" s="454">
        <f>SUM(B958:B978)</f>
        <v>74991</v>
      </c>
      <c r="C957" s="425"/>
      <c r="D957" s="425"/>
    </row>
    <row r="958" spans="1:4">
      <c r="A958" s="426" t="s">
        <v>7346</v>
      </c>
      <c r="B958" s="3">
        <v>4325</v>
      </c>
      <c r="C958" s="424"/>
      <c r="D958" s="426" t="s">
        <v>7169</v>
      </c>
    </row>
    <row r="959" spans="1:4">
      <c r="A959" s="426" t="s">
        <v>7086</v>
      </c>
      <c r="B959" s="3">
        <v>4053</v>
      </c>
      <c r="C959" s="424"/>
      <c r="D959" s="426" t="s">
        <v>7169</v>
      </c>
    </row>
    <row r="960" spans="1:4">
      <c r="A960" s="426" t="s">
        <v>7183</v>
      </c>
      <c r="B960" s="4">
        <v>2943</v>
      </c>
      <c r="C960" s="424"/>
      <c r="D960" s="426" t="s">
        <v>7175</v>
      </c>
    </row>
    <row r="961" spans="1:4">
      <c r="A961" s="409" t="s">
        <v>7184</v>
      </c>
      <c r="B961" s="4">
        <v>1462</v>
      </c>
      <c r="C961" s="424"/>
      <c r="D961" s="426" t="s">
        <v>7175</v>
      </c>
    </row>
    <row r="962" spans="1:4">
      <c r="A962" s="426" t="s">
        <v>7189</v>
      </c>
      <c r="B962" s="4">
        <v>4442</v>
      </c>
      <c r="C962" s="424"/>
      <c r="D962" s="426" t="s">
        <v>7175</v>
      </c>
    </row>
    <row r="963" spans="1:4">
      <c r="A963" s="426" t="s">
        <v>7191</v>
      </c>
      <c r="B963" s="4">
        <v>3466</v>
      </c>
      <c r="C963" s="424"/>
      <c r="D963" s="426" t="s">
        <v>7175</v>
      </c>
    </row>
    <row r="964" spans="1:4">
      <c r="A964" s="426" t="s">
        <v>7195</v>
      </c>
      <c r="B964" s="4">
        <v>4343</v>
      </c>
      <c r="C964" s="424"/>
      <c r="D964" s="426" t="s">
        <v>7175</v>
      </c>
    </row>
    <row r="965" spans="1:4">
      <c r="A965" s="426" t="s">
        <v>7196</v>
      </c>
      <c r="B965" s="4">
        <v>4295</v>
      </c>
      <c r="C965" s="424"/>
      <c r="D965" s="426" t="s">
        <v>7175</v>
      </c>
    </row>
    <row r="966" spans="1:4">
      <c r="A966" s="426" t="s">
        <v>7198</v>
      </c>
      <c r="B966" s="4">
        <v>2964</v>
      </c>
      <c r="C966" s="424"/>
      <c r="D966" s="426" t="s">
        <v>7175</v>
      </c>
    </row>
    <row r="967" spans="1:4">
      <c r="A967" s="426" t="s">
        <v>7343</v>
      </c>
      <c r="B967" s="3">
        <v>2751</v>
      </c>
      <c r="C967" s="424"/>
      <c r="D967" s="426" t="s">
        <v>7175</v>
      </c>
    </row>
    <row r="968" spans="1:4">
      <c r="A968" s="426" t="s">
        <v>6665</v>
      </c>
      <c r="B968" s="3">
        <v>2864</v>
      </c>
      <c r="C968" s="424"/>
      <c r="D968" s="426" t="s">
        <v>7175</v>
      </c>
    </row>
    <row r="969" spans="1:4">
      <c r="A969" s="426" t="s">
        <v>7344</v>
      </c>
      <c r="B969" s="3">
        <v>2741</v>
      </c>
      <c r="C969" s="424"/>
      <c r="D969" s="426" t="s">
        <v>7175</v>
      </c>
    </row>
    <row r="970" spans="1:4">
      <c r="A970" s="426" t="s">
        <v>7345</v>
      </c>
      <c r="B970" s="3">
        <v>3159</v>
      </c>
      <c r="C970" s="424"/>
      <c r="D970" s="426" t="s">
        <v>7175</v>
      </c>
    </row>
    <row r="971" spans="1:4">
      <c r="A971" s="426" t="s">
        <v>7347</v>
      </c>
      <c r="B971" s="3">
        <v>4274</v>
      </c>
      <c r="C971" s="424"/>
      <c r="D971" s="426" t="s">
        <v>7175</v>
      </c>
    </row>
    <row r="972" spans="1:4">
      <c r="A972" s="426" t="s">
        <v>7348</v>
      </c>
      <c r="B972" s="3">
        <v>4050</v>
      </c>
      <c r="C972" s="424"/>
      <c r="D972" s="426" t="s">
        <v>7175</v>
      </c>
    </row>
    <row r="973" spans="1:4">
      <c r="A973" s="426" t="s">
        <v>7349</v>
      </c>
      <c r="B973" s="3">
        <v>2992</v>
      </c>
      <c r="C973" s="424"/>
      <c r="D973" s="426" t="s">
        <v>7175</v>
      </c>
    </row>
    <row r="974" spans="1:4">
      <c r="A974" s="426" t="s">
        <v>7350</v>
      </c>
      <c r="B974" s="3">
        <v>4776</v>
      </c>
      <c r="C974" s="424"/>
      <c r="D974" s="426" t="s">
        <v>7175</v>
      </c>
    </row>
    <row r="975" spans="1:4">
      <c r="A975" s="426" t="s">
        <v>7351</v>
      </c>
      <c r="B975" s="3">
        <v>4013</v>
      </c>
      <c r="C975" s="424"/>
      <c r="D975" s="426" t="s">
        <v>7175</v>
      </c>
    </row>
    <row r="976" spans="1:4">
      <c r="A976" s="426" t="s">
        <v>7352</v>
      </c>
      <c r="B976" s="3">
        <v>4083</v>
      </c>
      <c r="C976" s="424"/>
      <c r="D976" s="426" t="s">
        <v>7175</v>
      </c>
    </row>
    <row r="977" spans="1:4">
      <c r="A977" s="426" t="s">
        <v>7353</v>
      </c>
      <c r="B977" s="3">
        <v>2802</v>
      </c>
      <c r="C977" s="424"/>
      <c r="D977" s="426" t="s">
        <v>7175</v>
      </c>
    </row>
    <row r="978" spans="1:4">
      <c r="A978" s="426" t="s">
        <v>7354</v>
      </c>
      <c r="B978" s="3">
        <v>4193</v>
      </c>
      <c r="C978" s="424"/>
      <c r="D978" s="426" t="s">
        <v>7175</v>
      </c>
    </row>
    <row r="980" spans="1:4">
      <c r="A980" s="426" t="s">
        <v>7169</v>
      </c>
      <c r="B980" s="413">
        <f>SUM(B958:B959)</f>
        <v>8378</v>
      </c>
      <c r="D980" s="436">
        <f>B980/B957</f>
        <v>0.11172007307543572</v>
      </c>
    </row>
    <row r="981" spans="1:4">
      <c r="A981" s="426" t="s">
        <v>7175</v>
      </c>
      <c r="B981" s="427">
        <f>SUM(B960:B978)</f>
        <v>66613</v>
      </c>
      <c r="D981" s="436">
        <f>B981/B957</f>
        <v>0.88827992692456426</v>
      </c>
    </row>
    <row r="984" spans="1:4">
      <c r="A984" s="434" t="s">
        <v>6968</v>
      </c>
      <c r="B984" s="435">
        <f>SUM(B985:B993)</f>
        <v>74161</v>
      </c>
    </row>
    <row r="985" spans="1:4">
      <c r="A985" s="419" t="s">
        <v>7072</v>
      </c>
      <c r="B985" s="3">
        <v>8117</v>
      </c>
      <c r="C985" s="420"/>
      <c r="D985" s="419" t="s">
        <v>6968</v>
      </c>
    </row>
    <row r="986" spans="1:4">
      <c r="A986" s="419" t="s">
        <v>7073</v>
      </c>
      <c r="B986" s="3">
        <v>8514</v>
      </c>
      <c r="C986" s="420"/>
      <c r="D986" s="419" t="s">
        <v>6968</v>
      </c>
    </row>
    <row r="987" spans="1:4">
      <c r="A987" s="419" t="s">
        <v>7075</v>
      </c>
      <c r="B987" s="3">
        <v>6439</v>
      </c>
      <c r="C987" s="420"/>
      <c r="D987" s="419" t="s">
        <v>6968</v>
      </c>
    </row>
    <row r="988" spans="1:4">
      <c r="A988" s="419" t="s">
        <v>7077</v>
      </c>
      <c r="B988" s="3">
        <v>8058</v>
      </c>
      <c r="C988" s="420"/>
      <c r="D988" s="419" t="s">
        <v>6968</v>
      </c>
    </row>
    <row r="989" spans="1:4">
      <c r="A989" s="419" t="s">
        <v>7079</v>
      </c>
      <c r="B989" s="3">
        <v>9482</v>
      </c>
      <c r="C989" s="420"/>
      <c r="D989" s="419" t="s">
        <v>6968</v>
      </c>
    </row>
    <row r="990" spans="1:4">
      <c r="A990" s="419" t="s">
        <v>7080</v>
      </c>
      <c r="B990" s="3">
        <v>8786</v>
      </c>
      <c r="C990" s="420"/>
      <c r="D990" s="419" t="s">
        <v>6968</v>
      </c>
    </row>
    <row r="991" spans="1:4">
      <c r="A991" s="419" t="s">
        <v>7081</v>
      </c>
      <c r="B991" s="3">
        <v>8269</v>
      </c>
      <c r="C991" s="420"/>
      <c r="D991" s="419" t="s">
        <v>6968</v>
      </c>
    </row>
    <row r="992" spans="1:4">
      <c r="A992" s="419" t="s">
        <v>7082</v>
      </c>
      <c r="B992" s="3">
        <v>8125</v>
      </c>
      <c r="C992" s="420"/>
      <c r="D992" s="419" t="s">
        <v>6968</v>
      </c>
    </row>
    <row r="993" spans="1:8">
      <c r="A993" s="419" t="s">
        <v>7085</v>
      </c>
      <c r="B993" s="3">
        <v>8371</v>
      </c>
      <c r="C993" s="420"/>
      <c r="D993" s="419" t="s">
        <v>6968</v>
      </c>
    </row>
    <row r="995" spans="1:8">
      <c r="A995" s="419" t="s">
        <v>6968</v>
      </c>
      <c r="B995" s="421">
        <f>SUM(B985:B993)</f>
        <v>74161</v>
      </c>
      <c r="D995" s="436">
        <f>B995/B984</f>
        <v>1</v>
      </c>
    </row>
    <row r="998" spans="1:8">
      <c r="A998" s="446" t="s">
        <v>7430</v>
      </c>
      <c r="B998" s="435">
        <f>SUM(B999:B1006)</f>
        <v>76378</v>
      </c>
    </row>
    <row r="999" spans="1:8">
      <c r="A999" s="430" t="s">
        <v>2099</v>
      </c>
      <c r="B999" s="3">
        <v>10170</v>
      </c>
      <c r="C999" s="431"/>
      <c r="D999" s="430" t="s">
        <v>7421</v>
      </c>
    </row>
    <row r="1000" spans="1:8">
      <c r="A1000" s="430" t="s">
        <v>7486</v>
      </c>
      <c r="B1000" s="3">
        <v>9004</v>
      </c>
      <c r="C1000" s="431"/>
      <c r="D1000" s="430" t="s">
        <v>7430</v>
      </c>
    </row>
    <row r="1001" spans="1:8" s="431" customFormat="1">
      <c r="A1001" s="430" t="s">
        <v>7490</v>
      </c>
      <c r="B1001" s="3">
        <v>9560</v>
      </c>
      <c r="D1001" s="430" t="s">
        <v>7430</v>
      </c>
      <c r="F1001" s="1"/>
      <c r="H1001" s="1"/>
    </row>
    <row r="1002" spans="1:8">
      <c r="A1002" s="430" t="s">
        <v>1269</v>
      </c>
      <c r="B1002" s="3">
        <v>9574</v>
      </c>
      <c r="C1002" s="431"/>
      <c r="D1002" s="430" t="s">
        <v>7430</v>
      </c>
    </row>
    <row r="1003" spans="1:8">
      <c r="A1003" s="430" t="s">
        <v>7493</v>
      </c>
      <c r="B1003" s="3">
        <v>9766</v>
      </c>
      <c r="C1003" s="431"/>
      <c r="D1003" s="430" t="s">
        <v>7430</v>
      </c>
    </row>
    <row r="1004" spans="1:8">
      <c r="A1004" s="430" t="s">
        <v>270</v>
      </c>
      <c r="B1004" s="3">
        <v>9456</v>
      </c>
      <c r="C1004" s="431"/>
      <c r="D1004" s="430" t="s">
        <v>7430</v>
      </c>
    </row>
    <row r="1005" spans="1:8">
      <c r="A1005" s="430" t="s">
        <v>7496</v>
      </c>
      <c r="B1005" s="3">
        <v>9162</v>
      </c>
      <c r="C1005" s="431"/>
      <c r="D1005" s="430" t="s">
        <v>7430</v>
      </c>
    </row>
    <row r="1006" spans="1:8">
      <c r="A1006" s="430" t="s">
        <v>7195</v>
      </c>
      <c r="B1006" s="3">
        <v>9686</v>
      </c>
      <c r="C1006" s="431"/>
      <c r="D1006" s="430" t="s">
        <v>7430</v>
      </c>
    </row>
    <row r="1007" spans="1:8">
      <c r="A1007" s="431"/>
      <c r="B1007" s="431"/>
      <c r="C1007" s="431"/>
      <c r="D1007" s="431"/>
    </row>
    <row r="1008" spans="1:8">
      <c r="A1008" s="430" t="s">
        <v>7421</v>
      </c>
      <c r="B1008" s="413">
        <f>B999</f>
        <v>10170</v>
      </c>
      <c r="C1008" s="431"/>
      <c r="D1008" s="452">
        <f>B1008/B998</f>
        <v>0.13315352588441698</v>
      </c>
    </row>
    <row r="1009" spans="1:4">
      <c r="A1009" s="430" t="s">
        <v>7430</v>
      </c>
      <c r="B1009" s="432">
        <f>SUM(B1000:B1006)</f>
        <v>66208</v>
      </c>
      <c r="D1009" s="452">
        <f>B1009/B998</f>
        <v>0.86684647411558302</v>
      </c>
    </row>
    <row r="1012" spans="1:4">
      <c r="A1012" s="440" t="s">
        <v>7176</v>
      </c>
      <c r="B1012" s="441">
        <f>SUM(B1013:B1035)</f>
        <v>75318</v>
      </c>
    </row>
    <row r="1013" spans="1:4">
      <c r="A1013" s="426" t="s">
        <v>7356</v>
      </c>
      <c r="B1013" s="9">
        <v>3006</v>
      </c>
      <c r="C1013" s="424"/>
      <c r="D1013" s="426" t="s">
        <v>7174</v>
      </c>
    </row>
    <row r="1014" spans="1:4">
      <c r="A1014" s="426" t="s">
        <v>7363</v>
      </c>
      <c r="B1014" s="9">
        <v>2455</v>
      </c>
      <c r="C1014" s="424"/>
      <c r="D1014" s="426" t="s">
        <v>7174</v>
      </c>
    </row>
    <row r="1015" spans="1:4">
      <c r="A1015" s="426" t="s">
        <v>7364</v>
      </c>
      <c r="B1015" s="9">
        <v>2844</v>
      </c>
      <c r="C1015" s="424"/>
      <c r="D1015" s="426" t="s">
        <v>7174</v>
      </c>
    </row>
    <row r="1016" spans="1:4">
      <c r="A1016" s="426" t="s">
        <v>7368</v>
      </c>
      <c r="B1016" s="9">
        <v>4913</v>
      </c>
      <c r="C1016" s="424"/>
      <c r="D1016" s="426" t="s">
        <v>7174</v>
      </c>
    </row>
    <row r="1017" spans="1:4">
      <c r="A1017" s="426" t="s">
        <v>7370</v>
      </c>
      <c r="B1017" s="9">
        <v>184</v>
      </c>
      <c r="C1017" s="424"/>
      <c r="D1017" s="426" t="s">
        <v>7174</v>
      </c>
    </row>
    <row r="1018" spans="1:4">
      <c r="A1018" s="426" t="s">
        <v>7374</v>
      </c>
      <c r="B1018" s="9">
        <v>3172</v>
      </c>
      <c r="C1018" s="424"/>
      <c r="D1018" s="426" t="s">
        <v>7174</v>
      </c>
    </row>
    <row r="1019" spans="1:4">
      <c r="A1019" s="426" t="s">
        <v>7375</v>
      </c>
      <c r="B1019" s="9">
        <v>3283</v>
      </c>
      <c r="C1019" s="424"/>
      <c r="D1019" s="426" t="s">
        <v>7174</v>
      </c>
    </row>
    <row r="1020" spans="1:4">
      <c r="A1020" s="426" t="s">
        <v>7241</v>
      </c>
      <c r="B1020" s="9">
        <v>3381</v>
      </c>
      <c r="C1020" s="424"/>
      <c r="D1020" s="426" t="s">
        <v>7176</v>
      </c>
    </row>
    <row r="1021" spans="1:4">
      <c r="A1021" s="426" t="s">
        <v>7357</v>
      </c>
      <c r="B1021" s="9">
        <v>3534</v>
      </c>
      <c r="C1021" s="424"/>
      <c r="D1021" s="426" t="s">
        <v>7176</v>
      </c>
    </row>
    <row r="1022" spans="1:4">
      <c r="A1022" s="426" t="s">
        <v>7358</v>
      </c>
      <c r="B1022" s="9">
        <v>3573</v>
      </c>
      <c r="C1022" s="424"/>
      <c r="D1022" s="426" t="s">
        <v>7176</v>
      </c>
    </row>
    <row r="1023" spans="1:4">
      <c r="A1023" s="425" t="s">
        <v>7359</v>
      </c>
      <c r="B1023" s="9">
        <v>3642</v>
      </c>
      <c r="C1023" s="424"/>
      <c r="D1023" s="426" t="s">
        <v>7176</v>
      </c>
    </row>
    <row r="1024" spans="1:4">
      <c r="A1024" s="426" t="s">
        <v>7360</v>
      </c>
      <c r="B1024" s="9">
        <v>2785</v>
      </c>
      <c r="C1024" s="424"/>
      <c r="D1024" s="426" t="s">
        <v>7176</v>
      </c>
    </row>
    <row r="1025" spans="1:4">
      <c r="A1025" s="426" t="s">
        <v>7362</v>
      </c>
      <c r="B1025" s="9">
        <v>3438</v>
      </c>
      <c r="C1025" s="424"/>
      <c r="D1025" s="426" t="s">
        <v>7176</v>
      </c>
    </row>
    <row r="1026" spans="1:4">
      <c r="A1026" s="426" t="s">
        <v>7363</v>
      </c>
      <c r="B1026" s="9">
        <v>336</v>
      </c>
      <c r="C1026" s="424"/>
      <c r="D1026" s="426" t="s">
        <v>7176</v>
      </c>
    </row>
    <row r="1027" spans="1:4">
      <c r="A1027" s="426" t="s">
        <v>6742</v>
      </c>
      <c r="B1027" s="9">
        <v>3237</v>
      </c>
      <c r="C1027" s="424"/>
      <c r="D1027" s="426" t="s">
        <v>7176</v>
      </c>
    </row>
    <row r="1028" spans="1:4">
      <c r="A1028" s="426" t="s">
        <v>7365</v>
      </c>
      <c r="B1028" s="9">
        <v>5486</v>
      </c>
      <c r="C1028" s="424"/>
      <c r="D1028" s="426" t="s">
        <v>7176</v>
      </c>
    </row>
    <row r="1029" spans="1:4">
      <c r="A1029" s="426" t="s">
        <v>7366</v>
      </c>
      <c r="B1029" s="9">
        <v>3437</v>
      </c>
      <c r="C1029" s="424"/>
      <c r="D1029" s="426" t="s">
        <v>7176</v>
      </c>
    </row>
    <row r="1030" spans="1:4">
      <c r="A1030" s="426" t="s">
        <v>7367</v>
      </c>
      <c r="B1030" s="9">
        <v>4550</v>
      </c>
      <c r="C1030" s="424"/>
      <c r="D1030" s="426" t="s">
        <v>7176</v>
      </c>
    </row>
    <row r="1031" spans="1:4">
      <c r="A1031" s="426" t="s">
        <v>7369</v>
      </c>
      <c r="B1031" s="9">
        <v>5370</v>
      </c>
      <c r="C1031" s="424"/>
      <c r="D1031" s="426" t="s">
        <v>7176</v>
      </c>
    </row>
    <row r="1032" spans="1:4">
      <c r="A1032" s="426" t="s">
        <v>7028</v>
      </c>
      <c r="B1032" s="9">
        <v>3082</v>
      </c>
      <c r="C1032" s="424"/>
      <c r="D1032" s="426" t="s">
        <v>7176</v>
      </c>
    </row>
    <row r="1033" spans="1:4">
      <c r="A1033" s="426" t="s">
        <v>7370</v>
      </c>
      <c r="B1033" s="9">
        <v>3445</v>
      </c>
      <c r="C1033" s="424"/>
      <c r="D1033" s="426" t="s">
        <v>7176</v>
      </c>
    </row>
    <row r="1034" spans="1:4">
      <c r="A1034" s="426" t="s">
        <v>7371</v>
      </c>
      <c r="B1034" s="9">
        <v>3167</v>
      </c>
      <c r="C1034" s="424"/>
      <c r="D1034" s="426" t="s">
        <v>7176</v>
      </c>
    </row>
    <row r="1035" spans="1:4">
      <c r="A1035" s="426" t="s">
        <v>7373</v>
      </c>
      <c r="B1035" s="9">
        <v>2998</v>
      </c>
      <c r="C1035" s="424"/>
      <c r="D1035" s="426" t="s">
        <v>7176</v>
      </c>
    </row>
    <row r="1037" spans="1:4">
      <c r="A1037" s="426" t="s">
        <v>7174</v>
      </c>
      <c r="B1037" s="427">
        <f>SUM(B1013:B1019)</f>
        <v>19857</v>
      </c>
    </row>
    <row r="1038" spans="1:4">
      <c r="A1038" s="426" t="s">
        <v>7176</v>
      </c>
      <c r="B1038" s="427">
        <f>SUM(B1020:B1035)</f>
        <v>55461</v>
      </c>
      <c r="C1038" s="424"/>
      <c r="D1038" s="424"/>
    </row>
    <row r="1039" spans="1:4">
      <c r="A1039" s="425"/>
      <c r="C1039" s="424"/>
      <c r="D1039" s="424"/>
    </row>
    <row r="1040" spans="1:4">
      <c r="A1040" s="425"/>
      <c r="C1040" s="424"/>
      <c r="D1040" s="424"/>
    </row>
    <row r="1041" spans="1:4">
      <c r="A1041" s="446" t="s">
        <v>7431</v>
      </c>
      <c r="B1041" s="447">
        <f>SUM(B1042:B1051)</f>
        <v>75828</v>
      </c>
      <c r="C1041" s="431"/>
      <c r="D1041" s="431"/>
    </row>
    <row r="1042" spans="1:4">
      <c r="A1042" s="426" t="s">
        <v>7386</v>
      </c>
      <c r="B1042" s="3">
        <v>3133</v>
      </c>
      <c r="C1042" s="424"/>
      <c r="D1042" s="426" t="s">
        <v>7176</v>
      </c>
    </row>
    <row r="1043" spans="1:4">
      <c r="A1043" s="426" t="s">
        <v>7388</v>
      </c>
      <c r="B1043" s="3">
        <v>3177</v>
      </c>
      <c r="C1043" s="424"/>
      <c r="D1043" s="426" t="s">
        <v>7176</v>
      </c>
    </row>
    <row r="1044" spans="1:4">
      <c r="A1044" s="426" t="s">
        <v>7396</v>
      </c>
      <c r="B1044" s="3">
        <v>4437</v>
      </c>
      <c r="C1044" s="424"/>
      <c r="D1044" s="426" t="s">
        <v>7176</v>
      </c>
    </row>
    <row r="1045" spans="1:4">
      <c r="A1045" s="430" t="s">
        <v>7484</v>
      </c>
      <c r="B1045" s="4">
        <v>9540</v>
      </c>
      <c r="C1045" s="431"/>
      <c r="D1045" s="430" t="s">
        <v>7431</v>
      </c>
    </row>
    <row r="1046" spans="1:4">
      <c r="A1046" s="430" t="s">
        <v>7485</v>
      </c>
      <c r="B1046" s="4">
        <v>9494</v>
      </c>
      <c r="C1046" s="431"/>
      <c r="D1046" s="430" t="s">
        <v>7431</v>
      </c>
    </row>
    <row r="1047" spans="1:4">
      <c r="A1047" s="430" t="s">
        <v>7487</v>
      </c>
      <c r="B1047" s="4">
        <v>8945</v>
      </c>
      <c r="C1047" s="431"/>
      <c r="D1047" s="430" t="s">
        <v>7431</v>
      </c>
    </row>
    <row r="1048" spans="1:4">
      <c r="A1048" s="430" t="s">
        <v>7488</v>
      </c>
      <c r="B1048" s="4">
        <v>9181</v>
      </c>
      <c r="C1048" s="431"/>
      <c r="D1048" s="430" t="s">
        <v>7431</v>
      </c>
    </row>
    <row r="1049" spans="1:4">
      <c r="A1049" s="430" t="s">
        <v>2402</v>
      </c>
      <c r="B1049" s="4">
        <v>8901</v>
      </c>
      <c r="C1049" s="431"/>
      <c r="D1049" s="430" t="s">
        <v>7431</v>
      </c>
    </row>
    <row r="1050" spans="1:4">
      <c r="A1050" s="430" t="s">
        <v>7492</v>
      </c>
      <c r="B1050" s="4">
        <v>9528</v>
      </c>
      <c r="C1050" s="431"/>
      <c r="D1050" s="430" t="s">
        <v>7431</v>
      </c>
    </row>
    <row r="1051" spans="1:4">
      <c r="A1051" s="430" t="s">
        <v>7495</v>
      </c>
      <c r="B1051" s="4">
        <v>9492</v>
      </c>
      <c r="C1051" s="431"/>
      <c r="D1051" s="430" t="s">
        <v>7431</v>
      </c>
    </row>
    <row r="1053" spans="1:4">
      <c r="A1053" s="426" t="s">
        <v>7176</v>
      </c>
      <c r="B1053" s="413">
        <f>SUM(B1042:B1044)</f>
        <v>10747</v>
      </c>
      <c r="D1053" s="436">
        <f>B1053/B1041</f>
        <v>0.14172864904784513</v>
      </c>
    </row>
    <row r="1054" spans="1:4">
      <c r="A1054" s="430" t="s">
        <v>7431</v>
      </c>
      <c r="B1054" s="432">
        <f>SUM(B1045:B1051)</f>
        <v>65081</v>
      </c>
      <c r="D1054" s="436">
        <f>B1054/B1041</f>
        <v>0.8582713509521549</v>
      </c>
    </row>
    <row r="1055" spans="1:4">
      <c r="A1055" s="431"/>
      <c r="B1055" s="431"/>
      <c r="C1055" s="431"/>
      <c r="D1055" s="431"/>
    </row>
    <row r="1056" spans="1:4">
      <c r="A1056" s="431"/>
      <c r="B1056" s="431"/>
      <c r="C1056" s="431"/>
      <c r="D1056" s="431"/>
    </row>
    <row r="1057" spans="1:4">
      <c r="A1057" s="446" t="s">
        <v>7428</v>
      </c>
      <c r="B1057" s="447">
        <f>SUM(B1058:B1066)</f>
        <v>72060</v>
      </c>
      <c r="C1057" s="431"/>
      <c r="D1057" s="431"/>
    </row>
    <row r="1058" spans="1:4">
      <c r="A1058" s="430" t="s">
        <v>7473</v>
      </c>
      <c r="B1058" s="3">
        <v>8503</v>
      </c>
      <c r="C1058" s="431"/>
      <c r="D1058" s="430" t="s">
        <v>7428</v>
      </c>
    </row>
    <row r="1059" spans="1:4">
      <c r="A1059" s="430" t="s">
        <v>4450</v>
      </c>
      <c r="B1059" s="3">
        <v>7946</v>
      </c>
      <c r="C1059" s="431"/>
      <c r="D1059" s="430" t="s">
        <v>7428</v>
      </c>
    </row>
    <row r="1060" spans="1:4">
      <c r="A1060" s="430" t="s">
        <v>7475</v>
      </c>
      <c r="B1060" s="3">
        <v>7806</v>
      </c>
      <c r="C1060" s="431"/>
      <c r="D1060" s="430" t="s">
        <v>7428</v>
      </c>
    </row>
    <row r="1061" spans="1:4">
      <c r="A1061" s="430" t="s">
        <v>7477</v>
      </c>
      <c r="B1061" s="3">
        <v>8637</v>
      </c>
      <c r="C1061" s="431"/>
      <c r="D1061" s="430" t="s">
        <v>7428</v>
      </c>
    </row>
    <row r="1062" spans="1:4">
      <c r="A1062" s="430" t="s">
        <v>7478</v>
      </c>
      <c r="B1062" s="3">
        <v>8285</v>
      </c>
      <c r="C1062" s="431"/>
      <c r="D1062" s="430" t="s">
        <v>7428</v>
      </c>
    </row>
    <row r="1063" spans="1:4">
      <c r="A1063" s="430" t="s">
        <v>1612</v>
      </c>
      <c r="B1063" s="3">
        <v>8608</v>
      </c>
      <c r="C1063" s="431"/>
      <c r="D1063" s="430" t="s">
        <v>7428</v>
      </c>
    </row>
    <row r="1064" spans="1:4">
      <c r="A1064" s="430" t="s">
        <v>7479</v>
      </c>
      <c r="B1064" s="3">
        <v>8038</v>
      </c>
      <c r="C1064" s="431"/>
      <c r="D1064" s="430" t="s">
        <v>7428</v>
      </c>
    </row>
    <row r="1065" spans="1:4">
      <c r="A1065" s="430" t="s">
        <v>7480</v>
      </c>
      <c r="B1065" s="3">
        <v>6498</v>
      </c>
      <c r="C1065" s="431"/>
      <c r="D1065" s="430" t="s">
        <v>7428</v>
      </c>
    </row>
    <row r="1066" spans="1:4">
      <c r="A1066" s="430" t="s">
        <v>7483</v>
      </c>
      <c r="B1066" s="3">
        <v>7739</v>
      </c>
      <c r="C1066" s="431"/>
      <c r="D1066" s="430" t="s">
        <v>7428</v>
      </c>
    </row>
    <row r="1067" spans="1:4">
      <c r="A1067" s="431"/>
      <c r="B1067" s="433"/>
      <c r="C1067" s="431"/>
      <c r="D1067" s="431"/>
    </row>
    <row r="1068" spans="1:4">
      <c r="A1068" s="430" t="s">
        <v>7428</v>
      </c>
      <c r="B1068" s="432">
        <f>SUM(B1058:B1066)</f>
        <v>72060</v>
      </c>
      <c r="C1068" s="431"/>
      <c r="D1068" s="452">
        <f>B1068/B1057</f>
        <v>1</v>
      </c>
    </row>
    <row r="1069" spans="1:4">
      <c r="A1069" s="425"/>
      <c r="C1069" s="424"/>
      <c r="D1069" s="424"/>
    </row>
    <row r="1070" spans="1:4">
      <c r="A1070" s="425"/>
      <c r="C1070" s="424"/>
      <c r="D1070" s="424"/>
    </row>
    <row r="1071" spans="1:4">
      <c r="A1071" s="446" t="s">
        <v>7429</v>
      </c>
      <c r="B1071" s="39">
        <f>SUM(B1072:B1081)</f>
        <v>74885</v>
      </c>
      <c r="C1071" s="431"/>
      <c r="D1071" s="430"/>
    </row>
    <row r="1072" spans="1:4">
      <c r="A1072" s="430" t="s">
        <v>7442</v>
      </c>
      <c r="B1072" s="4">
        <v>5671</v>
      </c>
      <c r="C1072" s="431"/>
      <c r="D1072" s="430" t="s">
        <v>7429</v>
      </c>
    </row>
    <row r="1073" spans="1:4">
      <c r="A1073" s="430" t="s">
        <v>7449</v>
      </c>
      <c r="B1073" s="4">
        <v>5396</v>
      </c>
      <c r="C1073" s="431"/>
      <c r="D1073" s="430" t="s">
        <v>7429</v>
      </c>
    </row>
    <row r="1074" spans="1:4">
      <c r="A1074" s="430" t="s">
        <v>7450</v>
      </c>
      <c r="B1074" s="4">
        <v>5302</v>
      </c>
      <c r="C1074" s="431"/>
      <c r="D1074" s="430" t="s">
        <v>7429</v>
      </c>
    </row>
    <row r="1075" spans="1:4">
      <c r="A1075" s="430" t="s">
        <v>7474</v>
      </c>
      <c r="B1075" s="3">
        <v>7201</v>
      </c>
      <c r="C1075" s="431"/>
      <c r="D1075" s="430" t="s">
        <v>7429</v>
      </c>
    </row>
    <row r="1076" spans="1:4">
      <c r="A1076" s="430" t="s">
        <v>7476</v>
      </c>
      <c r="B1076" s="3">
        <v>9127</v>
      </c>
      <c r="C1076" s="431"/>
      <c r="D1076" s="430" t="s">
        <v>7429</v>
      </c>
    </row>
    <row r="1077" spans="1:4">
      <c r="A1077" s="430" t="s">
        <v>7481</v>
      </c>
      <c r="B1077" s="3">
        <v>8724</v>
      </c>
      <c r="C1077" s="431"/>
      <c r="D1077" s="430" t="s">
        <v>7429</v>
      </c>
    </row>
    <row r="1078" spans="1:4">
      <c r="A1078" s="430" t="s">
        <v>4496</v>
      </c>
      <c r="B1078" s="3">
        <v>8618</v>
      </c>
      <c r="C1078" s="431"/>
      <c r="D1078" s="430" t="s">
        <v>7429</v>
      </c>
    </row>
    <row r="1079" spans="1:4">
      <c r="A1079" s="430" t="s">
        <v>7482</v>
      </c>
      <c r="B1079" s="3">
        <v>9153</v>
      </c>
      <c r="C1079" s="431"/>
      <c r="D1079" s="430" t="s">
        <v>7429</v>
      </c>
    </row>
    <row r="1080" spans="1:4">
      <c r="A1080" s="430" t="s">
        <v>64</v>
      </c>
      <c r="B1080" s="3">
        <v>7249</v>
      </c>
      <c r="C1080" s="431"/>
      <c r="D1080" s="430" t="s">
        <v>7429</v>
      </c>
    </row>
    <row r="1081" spans="1:4">
      <c r="A1081" s="430" t="s">
        <v>4232</v>
      </c>
      <c r="B1081" s="4">
        <v>8444</v>
      </c>
      <c r="C1081" s="431"/>
      <c r="D1081" s="430" t="s">
        <v>7429</v>
      </c>
    </row>
    <row r="1082" spans="1:4">
      <c r="A1082" s="431"/>
      <c r="B1082" s="431"/>
      <c r="C1082" s="431"/>
      <c r="D1082" s="431"/>
    </row>
    <row r="1083" spans="1:4">
      <c r="A1083" s="430" t="s">
        <v>7429</v>
      </c>
      <c r="B1083" s="432">
        <f>SUM(B1072:B1081)</f>
        <v>74885</v>
      </c>
      <c r="C1083" s="431"/>
      <c r="D1083" s="452">
        <f>B1083/B1071</f>
        <v>1</v>
      </c>
    </row>
    <row r="1084" spans="1:4">
      <c r="A1084" s="425"/>
      <c r="C1084" s="424"/>
      <c r="D1084" s="424"/>
    </row>
    <row r="1085" spans="1:4">
      <c r="A1085" s="425"/>
      <c r="C1085" s="424"/>
      <c r="D1085" s="424"/>
    </row>
    <row r="1086" spans="1:4">
      <c r="A1086" s="434" t="s">
        <v>7544</v>
      </c>
      <c r="B1086" s="435">
        <f>SUM(B1087:B1094)</f>
        <v>75516</v>
      </c>
      <c r="C1086" s="424"/>
      <c r="D1086" s="424"/>
    </row>
    <row r="1087" spans="1:4">
      <c r="A1087" s="419" t="s">
        <v>7091</v>
      </c>
      <c r="B1087" s="4">
        <v>9611</v>
      </c>
      <c r="C1087" s="420"/>
      <c r="D1087" s="419" t="s">
        <v>6970</v>
      </c>
    </row>
    <row r="1088" spans="1:4">
      <c r="A1088" s="419" t="s">
        <v>7099</v>
      </c>
      <c r="B1088" s="4">
        <v>10269</v>
      </c>
      <c r="C1088" s="420"/>
      <c r="D1088" s="419" t="s">
        <v>6970</v>
      </c>
    </row>
    <row r="1089" spans="1:4">
      <c r="A1089" s="419" t="s">
        <v>1269</v>
      </c>
      <c r="B1089" s="4">
        <v>9979</v>
      </c>
      <c r="C1089" s="420"/>
      <c r="D1089" s="419" t="s">
        <v>6970</v>
      </c>
    </row>
    <row r="1090" spans="1:4">
      <c r="A1090" s="419" t="s">
        <v>7104</v>
      </c>
      <c r="B1090" s="3">
        <v>10018</v>
      </c>
      <c r="C1090" s="420"/>
      <c r="D1090" s="419" t="s">
        <v>6957</v>
      </c>
    </row>
    <row r="1091" spans="1:4">
      <c r="A1091" s="419" t="s">
        <v>7105</v>
      </c>
      <c r="B1091" s="3">
        <v>9919</v>
      </c>
      <c r="C1091" s="420"/>
      <c r="D1091" s="419" t="s">
        <v>6957</v>
      </c>
    </row>
    <row r="1092" spans="1:4">
      <c r="A1092" s="419" t="s">
        <v>7111</v>
      </c>
      <c r="B1092" s="3">
        <v>8325</v>
      </c>
      <c r="C1092" s="420"/>
      <c r="D1092" s="419" t="s">
        <v>6957</v>
      </c>
    </row>
    <row r="1093" spans="1:4">
      <c r="A1093" s="419" t="s">
        <v>7112</v>
      </c>
      <c r="B1093" s="3">
        <v>8156</v>
      </c>
      <c r="C1093" s="420"/>
      <c r="D1093" s="419" t="s">
        <v>6957</v>
      </c>
    </row>
    <row r="1094" spans="1:4">
      <c r="A1094" s="419" t="s">
        <v>7113</v>
      </c>
      <c r="B1094" s="3">
        <v>9239</v>
      </c>
      <c r="C1094" s="420"/>
      <c r="D1094" s="419" t="s">
        <v>6957</v>
      </c>
    </row>
    <row r="1095" spans="1:4">
      <c r="A1095" s="425"/>
      <c r="C1095" s="424"/>
      <c r="D1095" s="424"/>
    </row>
    <row r="1096" spans="1:4">
      <c r="A1096" s="419" t="s">
        <v>6970</v>
      </c>
      <c r="B1096" s="413">
        <f>SUM(B1087:B1089)</f>
        <v>29859</v>
      </c>
      <c r="C1096" s="424"/>
      <c r="D1096" s="442">
        <f>B1096/B1086</f>
        <v>0.39539965040521213</v>
      </c>
    </row>
    <row r="1097" spans="1:4">
      <c r="A1097" s="419" t="s">
        <v>6957</v>
      </c>
      <c r="B1097" s="413">
        <f>SUM(B1090:B1094)</f>
        <v>45657</v>
      </c>
      <c r="C1097" s="424"/>
      <c r="D1097" s="442">
        <f>B1097/B1086</f>
        <v>0.60460034959478781</v>
      </c>
    </row>
    <row r="1098" spans="1:4">
      <c r="A1098" s="425"/>
      <c r="C1098" s="424"/>
      <c r="D1098" s="424"/>
    </row>
    <row r="1099" spans="1:4">
      <c r="A1099" s="425"/>
      <c r="C1099" s="424"/>
      <c r="D1099" s="424"/>
    </row>
    <row r="1100" spans="1:4">
      <c r="A1100" s="434" t="s">
        <v>7545</v>
      </c>
      <c r="B1100" s="443">
        <f>SUM(B1101:B1107)</f>
        <v>71841</v>
      </c>
      <c r="C1100" s="423"/>
      <c r="D1100" s="423"/>
    </row>
    <row r="1101" spans="1:4">
      <c r="A1101" s="419" t="s">
        <v>7092</v>
      </c>
      <c r="B1101" s="3">
        <v>11434</v>
      </c>
      <c r="C1101" s="420"/>
      <c r="D1101" s="419" t="s">
        <v>6956</v>
      </c>
    </row>
    <row r="1102" spans="1:4">
      <c r="A1102" s="419" t="s">
        <v>7093</v>
      </c>
      <c r="B1102" s="3">
        <v>9682</v>
      </c>
      <c r="C1102" s="420"/>
      <c r="D1102" s="419" t="s">
        <v>6956</v>
      </c>
    </row>
    <row r="1103" spans="1:4">
      <c r="A1103" s="419" t="s">
        <v>7094</v>
      </c>
      <c r="B1103" s="3">
        <v>10256</v>
      </c>
      <c r="C1103" s="420"/>
      <c r="D1103" s="419" t="s">
        <v>6956</v>
      </c>
    </row>
    <row r="1104" spans="1:4">
      <c r="A1104" s="419" t="s">
        <v>7098</v>
      </c>
      <c r="B1104" s="3">
        <v>9664</v>
      </c>
      <c r="C1104" s="420"/>
      <c r="D1104" s="419" t="s">
        <v>6956</v>
      </c>
    </row>
    <row r="1105" spans="1:4">
      <c r="A1105" s="419" t="s">
        <v>7095</v>
      </c>
      <c r="B1105" s="4">
        <v>10249</v>
      </c>
      <c r="C1105" s="420"/>
      <c r="D1105" s="419" t="s">
        <v>6970</v>
      </c>
    </row>
    <row r="1106" spans="1:4">
      <c r="A1106" s="419" t="s">
        <v>7096</v>
      </c>
      <c r="B1106" s="4">
        <v>10005</v>
      </c>
      <c r="C1106" s="420"/>
      <c r="D1106" s="419" t="s">
        <v>6970</v>
      </c>
    </row>
    <row r="1107" spans="1:4">
      <c r="A1107" s="419" t="s">
        <v>7100</v>
      </c>
      <c r="B1107" s="4">
        <v>10551</v>
      </c>
      <c r="C1107" s="420"/>
      <c r="D1107" s="419" t="s">
        <v>6970</v>
      </c>
    </row>
    <row r="1108" spans="1:4">
      <c r="A1108" s="420"/>
      <c r="B1108" s="420"/>
      <c r="C1108" s="420"/>
      <c r="D1108" s="420"/>
    </row>
    <row r="1109" spans="1:4">
      <c r="A1109" s="419" t="s">
        <v>6956</v>
      </c>
      <c r="B1109" s="421">
        <f>SUM(B1101:B1104)</f>
        <v>41036</v>
      </c>
      <c r="C1109" s="420"/>
      <c r="D1109" s="450">
        <f>B1109/B1100</f>
        <v>0.57120585737949081</v>
      </c>
    </row>
    <row r="1110" spans="1:4">
      <c r="A1110" s="419" t="s">
        <v>6970</v>
      </c>
      <c r="B1110" s="421">
        <f>SUM(B1105:B1107)</f>
        <v>30805</v>
      </c>
      <c r="C1110" s="420"/>
      <c r="D1110" s="450">
        <f>B1110/B1100</f>
        <v>0.42879414262050919</v>
      </c>
    </row>
    <row r="1113" spans="1:4">
      <c r="A1113" s="434" t="s">
        <v>6971</v>
      </c>
      <c r="B1113" s="443">
        <f>SUM(B1114:B1123)</f>
        <v>76104</v>
      </c>
      <c r="C1113" s="420"/>
      <c r="D1113" s="420"/>
    </row>
    <row r="1114" spans="1:4">
      <c r="A1114" s="419" t="s">
        <v>7126</v>
      </c>
      <c r="B1114" s="3">
        <v>7140</v>
      </c>
      <c r="C1114" s="420"/>
      <c r="D1114" s="419" t="s">
        <v>6948</v>
      </c>
    </row>
    <row r="1115" spans="1:4">
      <c r="A1115" s="419" t="s">
        <v>1915</v>
      </c>
      <c r="B1115" s="4">
        <v>8060</v>
      </c>
      <c r="C1115" s="420"/>
      <c r="D1115" s="419" t="s">
        <v>6948</v>
      </c>
    </row>
    <row r="1116" spans="1:4">
      <c r="A1116" s="419" t="s">
        <v>7129</v>
      </c>
      <c r="B1116" s="3">
        <v>7004</v>
      </c>
      <c r="C1116" s="420"/>
      <c r="D1116" s="419" t="s">
        <v>6971</v>
      </c>
    </row>
    <row r="1117" spans="1:4">
      <c r="A1117" s="419" t="s">
        <v>7130</v>
      </c>
      <c r="B1117" s="3">
        <v>7358</v>
      </c>
      <c r="C1117" s="420"/>
      <c r="D1117" s="419" t="s">
        <v>6971</v>
      </c>
    </row>
    <row r="1118" spans="1:4">
      <c r="A1118" s="419" t="s">
        <v>7131</v>
      </c>
      <c r="B1118" s="3">
        <v>7413</v>
      </c>
      <c r="C1118" s="420"/>
      <c r="D1118" s="419" t="s">
        <v>6971</v>
      </c>
    </row>
    <row r="1119" spans="1:4">
      <c r="A1119" s="419" t="s">
        <v>7132</v>
      </c>
      <c r="B1119" s="3">
        <v>8051</v>
      </c>
      <c r="C1119" s="420"/>
      <c r="D1119" s="419" t="s">
        <v>6971</v>
      </c>
    </row>
    <row r="1120" spans="1:4">
      <c r="A1120" s="419" t="s">
        <v>1775</v>
      </c>
      <c r="B1120" s="3">
        <v>7454</v>
      </c>
      <c r="C1120" s="420"/>
      <c r="D1120" s="419" t="s">
        <v>6971</v>
      </c>
    </row>
    <row r="1121" spans="1:4">
      <c r="A1121" s="419" t="s">
        <v>1662</v>
      </c>
      <c r="B1121" s="4">
        <v>8217</v>
      </c>
      <c r="C1121" s="420"/>
      <c r="D1121" s="419" t="s">
        <v>6971</v>
      </c>
    </row>
    <row r="1122" spans="1:4">
      <c r="A1122" s="419" t="s">
        <v>7136</v>
      </c>
      <c r="B1122" s="4">
        <v>7300</v>
      </c>
      <c r="C1122" s="420"/>
      <c r="D1122" s="419" t="s">
        <v>6971</v>
      </c>
    </row>
    <row r="1123" spans="1:4">
      <c r="A1123" s="419" t="s">
        <v>7138</v>
      </c>
      <c r="B1123" s="4">
        <v>8107</v>
      </c>
      <c r="C1123" s="420"/>
      <c r="D1123" s="419" t="s">
        <v>6971</v>
      </c>
    </row>
    <row r="1124" spans="1:4">
      <c r="A1124" s="420"/>
      <c r="B1124" s="420"/>
      <c r="C1124" s="420"/>
      <c r="D1124" s="420"/>
    </row>
    <row r="1125" spans="1:4">
      <c r="A1125" s="419" t="s">
        <v>6948</v>
      </c>
      <c r="B1125" s="421">
        <f>SUM(B1114:B1115)</f>
        <v>15200</v>
      </c>
      <c r="C1125" s="423"/>
      <c r="D1125" s="450">
        <f>B1125/B1113</f>
        <v>0.19972668979291497</v>
      </c>
    </row>
    <row r="1126" spans="1:4">
      <c r="A1126" s="419" t="s">
        <v>6971</v>
      </c>
      <c r="B1126" s="421">
        <f>SUM(B1116:B1123)</f>
        <v>60904</v>
      </c>
      <c r="C1126" s="423"/>
      <c r="D1126" s="450">
        <f>B1126/B1113</f>
        <v>0.80027331020708503</v>
      </c>
    </row>
    <row r="1128" spans="1:4">
      <c r="A1128" s="425"/>
      <c r="C1128" s="424"/>
      <c r="D1128" s="424"/>
    </row>
    <row r="1129" spans="1:4">
      <c r="A1129" s="446" t="s">
        <v>7432</v>
      </c>
      <c r="B1129" s="447">
        <f>SUM(B1130:B1136)</f>
        <v>76052</v>
      </c>
      <c r="C1129" s="431"/>
      <c r="D1129" s="431"/>
    </row>
    <row r="1130" spans="1:4">
      <c r="A1130" s="430" t="s">
        <v>7507</v>
      </c>
      <c r="B1130" s="3">
        <v>10480</v>
      </c>
      <c r="C1130" s="431"/>
      <c r="D1130" s="430" t="s">
        <v>7432</v>
      </c>
    </row>
    <row r="1131" spans="1:4">
      <c r="A1131" s="430" t="s">
        <v>7508</v>
      </c>
      <c r="B1131" s="3">
        <v>10730</v>
      </c>
      <c r="C1131" s="431"/>
      <c r="D1131" s="430" t="s">
        <v>7432</v>
      </c>
    </row>
    <row r="1132" spans="1:4">
      <c r="A1132" s="430" t="s">
        <v>7509</v>
      </c>
      <c r="B1132" s="3">
        <v>10563</v>
      </c>
      <c r="C1132" s="431"/>
      <c r="D1132" s="430" t="s">
        <v>7432</v>
      </c>
    </row>
    <row r="1133" spans="1:4">
      <c r="A1133" s="430" t="s">
        <v>7510</v>
      </c>
      <c r="B1133" s="3">
        <v>10685</v>
      </c>
      <c r="C1133" s="431"/>
      <c r="D1133" s="430" t="s">
        <v>7432</v>
      </c>
    </row>
    <row r="1134" spans="1:4">
      <c r="A1134" s="430" t="s">
        <v>7515</v>
      </c>
      <c r="B1134" s="3">
        <v>9869</v>
      </c>
      <c r="C1134" s="431"/>
      <c r="D1134" s="430" t="s">
        <v>7432</v>
      </c>
    </row>
    <row r="1135" spans="1:4">
      <c r="A1135" s="430" t="s">
        <v>7516</v>
      </c>
      <c r="B1135" s="3">
        <v>11613</v>
      </c>
      <c r="C1135" s="431"/>
      <c r="D1135" s="430" t="s">
        <v>7432</v>
      </c>
    </row>
    <row r="1136" spans="1:4">
      <c r="A1136" s="430" t="s">
        <v>2603</v>
      </c>
      <c r="B1136" s="4">
        <v>12112</v>
      </c>
      <c r="C1136" s="431"/>
      <c r="D1136" s="430" t="s">
        <v>7434</v>
      </c>
    </row>
    <row r="1137" spans="1:7">
      <c r="A1137" s="431"/>
      <c r="B1137" s="431"/>
      <c r="C1137" s="431"/>
      <c r="D1137" s="431"/>
    </row>
    <row r="1138" spans="1:7">
      <c r="A1138" s="430" t="s">
        <v>7432</v>
      </c>
      <c r="B1138" s="432">
        <f>SUM(B1130:B1135)</f>
        <v>63940</v>
      </c>
      <c r="C1138" s="431"/>
      <c r="D1138" s="452">
        <f>B1138/B1129</f>
        <v>0.84074054594225001</v>
      </c>
    </row>
    <row r="1139" spans="1:7">
      <c r="A1139" s="430" t="s">
        <v>7434</v>
      </c>
      <c r="B1139" s="432">
        <f>B1136</f>
        <v>12112</v>
      </c>
      <c r="C1139" s="431"/>
      <c r="D1139" s="452">
        <f>B1139/B1129</f>
        <v>0.15925945405774997</v>
      </c>
      <c r="E1139" s="1"/>
      <c r="G1139" s="1"/>
    </row>
    <row r="1140" spans="1:7">
      <c r="E1140" s="1"/>
      <c r="G1140" s="1"/>
    </row>
    <row r="1141" spans="1:7">
      <c r="E1141" s="1"/>
      <c r="G1141" s="1"/>
    </row>
    <row r="1142" spans="1:7">
      <c r="A1142" s="437" t="s">
        <v>6675</v>
      </c>
      <c r="B1142" s="435">
        <f>SUM(B1143:B1153)</f>
        <v>76183</v>
      </c>
      <c r="E1142" s="1"/>
      <c r="G1142" s="1"/>
    </row>
    <row r="1143" spans="1:7">
      <c r="A1143" s="52" t="s">
        <v>4753</v>
      </c>
      <c r="B1143" s="3">
        <v>7995</v>
      </c>
      <c r="D1143" s="410" t="s">
        <v>6675</v>
      </c>
      <c r="E1143" s="1"/>
      <c r="G1143" s="1"/>
    </row>
    <row r="1144" spans="1:7">
      <c r="A1144" s="52" t="s">
        <v>6777</v>
      </c>
      <c r="B1144" s="3">
        <v>4993</v>
      </c>
      <c r="D1144" s="410" t="s">
        <v>6675</v>
      </c>
      <c r="E1144" s="1"/>
      <c r="G1144" s="1"/>
    </row>
    <row r="1145" spans="1:7">
      <c r="A1145" s="410" t="s">
        <v>6778</v>
      </c>
      <c r="B1145" s="3">
        <v>8561</v>
      </c>
      <c r="D1145" s="410" t="s">
        <v>6675</v>
      </c>
      <c r="E1145" s="1"/>
      <c r="G1145" s="1"/>
    </row>
    <row r="1146" spans="1:7">
      <c r="A1146" s="410" t="s">
        <v>6779</v>
      </c>
      <c r="B1146" s="3">
        <v>8987</v>
      </c>
      <c r="D1146" s="410" t="s">
        <v>6675</v>
      </c>
      <c r="E1146" s="1"/>
      <c r="G1146" s="1"/>
    </row>
    <row r="1147" spans="1:7">
      <c r="A1147" s="410" t="s">
        <v>6787</v>
      </c>
      <c r="B1147" s="3">
        <v>7435</v>
      </c>
      <c r="D1147" s="410" t="s">
        <v>6675</v>
      </c>
      <c r="E1147" s="1"/>
      <c r="G1147" s="1"/>
    </row>
    <row r="1148" spans="1:7">
      <c r="A1148" s="410" t="s">
        <v>6789</v>
      </c>
      <c r="B1148" s="3">
        <v>7342</v>
      </c>
      <c r="D1148" s="410" t="s">
        <v>6675</v>
      </c>
      <c r="E1148" s="1"/>
      <c r="G1148" s="1"/>
    </row>
    <row r="1149" spans="1:7">
      <c r="A1149" s="410" t="s">
        <v>6790</v>
      </c>
      <c r="B1149" s="3">
        <v>7256</v>
      </c>
      <c r="D1149" s="410" t="s">
        <v>6675</v>
      </c>
      <c r="E1149" s="1"/>
      <c r="G1149" s="1"/>
    </row>
    <row r="1150" spans="1:7">
      <c r="A1150" s="410" t="s">
        <v>6791</v>
      </c>
      <c r="B1150" s="3">
        <v>5187</v>
      </c>
      <c r="D1150" s="410" t="s">
        <v>6675</v>
      </c>
      <c r="E1150" s="1"/>
      <c r="G1150" s="1"/>
    </row>
    <row r="1151" spans="1:7">
      <c r="A1151" s="410" t="s">
        <v>6792</v>
      </c>
      <c r="B1151" s="3">
        <v>7283</v>
      </c>
      <c r="D1151" s="410" t="s">
        <v>6675</v>
      </c>
      <c r="E1151" s="1"/>
      <c r="G1151" s="1"/>
    </row>
    <row r="1152" spans="1:7">
      <c r="A1152" s="52" t="s">
        <v>3454</v>
      </c>
      <c r="B1152" s="3">
        <v>4996</v>
      </c>
      <c r="D1152" s="410" t="s">
        <v>6675</v>
      </c>
      <c r="E1152" s="1"/>
      <c r="G1152" s="1"/>
    </row>
    <row r="1153" spans="1:7">
      <c r="A1153" s="410" t="s">
        <v>6784</v>
      </c>
      <c r="B1153" s="4">
        <v>6148</v>
      </c>
      <c r="D1153" s="410" t="s">
        <v>6676</v>
      </c>
      <c r="E1153" s="1"/>
      <c r="G1153" s="1"/>
    </row>
    <row r="1154" spans="1:7">
      <c r="E1154" s="1"/>
      <c r="G1154" s="1"/>
    </row>
    <row r="1155" spans="1:7">
      <c r="A1155" s="410" t="s">
        <v>6675</v>
      </c>
      <c r="B1155" s="413">
        <f>SUM(B1143:B1152)</f>
        <v>70035</v>
      </c>
      <c r="D1155" s="436">
        <f>B1155/B1142</f>
        <v>0.9192995812714122</v>
      </c>
      <c r="E1155" s="1"/>
      <c r="G1155" s="1"/>
    </row>
    <row r="1156" spans="1:7">
      <c r="A1156" s="410" t="s">
        <v>6676</v>
      </c>
      <c r="B1156" s="413">
        <f>B1153</f>
        <v>6148</v>
      </c>
      <c r="D1156" s="436">
        <f>B1156/B1142</f>
        <v>8.0700418728587742E-2</v>
      </c>
      <c r="E1156" s="1"/>
      <c r="G1156" s="1"/>
    </row>
    <row r="1157" spans="1:7">
      <c r="E1157" s="1"/>
      <c r="G1157" s="1"/>
    </row>
    <row r="1158" spans="1:7">
      <c r="E1158" s="1"/>
      <c r="G1158" s="1"/>
    </row>
    <row r="1159" spans="1:7">
      <c r="A1159" s="437" t="s">
        <v>6676</v>
      </c>
      <c r="B1159" s="435">
        <f>SUM(B1160:B1170)</f>
        <v>76806</v>
      </c>
      <c r="E1159" s="1"/>
      <c r="G1159" s="1"/>
    </row>
    <row r="1160" spans="1:7">
      <c r="A1160" s="410" t="s">
        <v>5975</v>
      </c>
      <c r="B1160" s="3">
        <v>8354</v>
      </c>
      <c r="D1160" s="410" t="s">
        <v>6676</v>
      </c>
      <c r="E1160" s="1"/>
      <c r="G1160" s="1"/>
    </row>
    <row r="1161" spans="1:7">
      <c r="A1161" s="410" t="s">
        <v>6776</v>
      </c>
      <c r="B1161" s="3">
        <v>8124</v>
      </c>
      <c r="D1161" s="410" t="s">
        <v>6676</v>
      </c>
      <c r="E1161" s="1"/>
      <c r="G1161" s="1"/>
    </row>
    <row r="1162" spans="1:7">
      <c r="A1162" s="410" t="s">
        <v>6780</v>
      </c>
      <c r="B1162" s="3">
        <v>7659</v>
      </c>
      <c r="D1162" s="410" t="s">
        <v>6676</v>
      </c>
      <c r="E1162" s="1"/>
      <c r="G1162" s="1"/>
    </row>
    <row r="1163" spans="1:7">
      <c r="A1163" s="410" t="s">
        <v>6781</v>
      </c>
      <c r="B1163" s="3">
        <v>4988</v>
      </c>
      <c r="D1163" s="410" t="s">
        <v>6676</v>
      </c>
      <c r="E1163" s="1"/>
      <c r="G1163" s="1"/>
    </row>
    <row r="1164" spans="1:7">
      <c r="A1164" s="410" t="s">
        <v>6782</v>
      </c>
      <c r="B1164" s="3">
        <v>8046</v>
      </c>
      <c r="D1164" s="410" t="s">
        <v>6676</v>
      </c>
      <c r="E1164" s="1"/>
      <c r="G1164" s="1"/>
    </row>
    <row r="1165" spans="1:7">
      <c r="A1165" s="410" t="s">
        <v>6783</v>
      </c>
      <c r="B1165" s="4">
        <v>2513</v>
      </c>
      <c r="D1165" s="410" t="s">
        <v>6676</v>
      </c>
      <c r="E1165" s="1"/>
      <c r="G1165" s="1"/>
    </row>
    <row r="1166" spans="1:7">
      <c r="A1166" s="410" t="s">
        <v>6785</v>
      </c>
      <c r="B1166" s="4">
        <v>5626</v>
      </c>
      <c r="D1166" s="410" t="s">
        <v>6676</v>
      </c>
      <c r="E1166" s="1"/>
      <c r="G1166" s="1"/>
    </row>
    <row r="1167" spans="1:7">
      <c r="A1167" s="410" t="s">
        <v>6786</v>
      </c>
      <c r="B1167" s="4">
        <v>9708</v>
      </c>
      <c r="D1167" s="410" t="s">
        <v>6676</v>
      </c>
      <c r="E1167" s="1"/>
      <c r="G1167" s="1"/>
    </row>
    <row r="1168" spans="1:7">
      <c r="A1168" s="410" t="s">
        <v>6788</v>
      </c>
      <c r="B1168" s="4">
        <v>6858</v>
      </c>
      <c r="D1168" s="410" t="s">
        <v>6676</v>
      </c>
    </row>
    <row r="1169" spans="1:7">
      <c r="A1169" s="410" t="s">
        <v>6793</v>
      </c>
      <c r="B1169" s="4">
        <v>4871</v>
      </c>
      <c r="D1169" s="410" t="s">
        <v>6676</v>
      </c>
      <c r="E1169" s="1"/>
      <c r="G1169" s="1"/>
    </row>
    <row r="1170" spans="1:7">
      <c r="A1170" s="410" t="s">
        <v>6794</v>
      </c>
      <c r="B1170" s="4">
        <v>10059</v>
      </c>
      <c r="D1170" s="410" t="s">
        <v>6676</v>
      </c>
      <c r="E1170" s="1"/>
      <c r="G1170" s="1"/>
    </row>
    <row r="1171" spans="1:7">
      <c r="A1171" s="410"/>
      <c r="B1171" s="4"/>
      <c r="D1171" s="410"/>
      <c r="E1171" s="1"/>
      <c r="G1171" s="1"/>
    </row>
    <row r="1172" spans="1:7">
      <c r="A1172" s="410" t="s">
        <v>6676</v>
      </c>
      <c r="B1172" s="412">
        <f>SUM(B1160:B1170)</f>
        <v>76806</v>
      </c>
      <c r="D1172" s="436">
        <f>B1172/B1159</f>
        <v>1</v>
      </c>
      <c r="E1172" s="1"/>
      <c r="G1172" s="1"/>
    </row>
    <row r="1173" spans="1:7">
      <c r="E1173" s="1"/>
      <c r="G1173" s="1"/>
    </row>
    <row r="1174" spans="1:7">
      <c r="E1174" s="1"/>
      <c r="G1174" s="1"/>
    </row>
    <row r="1175" spans="1:7">
      <c r="A1175" s="437" t="s">
        <v>6677</v>
      </c>
      <c r="B1175" s="435">
        <f>SUM(B1176:B1193)</f>
        <v>73327</v>
      </c>
      <c r="E1175" s="1"/>
      <c r="G1175" s="1"/>
    </row>
    <row r="1176" spans="1:7">
      <c r="A1176" s="410" t="s">
        <v>6734</v>
      </c>
      <c r="B1176" s="9">
        <v>217</v>
      </c>
      <c r="D1176" s="410" t="s">
        <v>6667</v>
      </c>
      <c r="E1176" s="1"/>
      <c r="G1176" s="1"/>
    </row>
    <row r="1177" spans="1:7">
      <c r="A1177" s="410" t="s">
        <v>6734</v>
      </c>
      <c r="B1177" s="9">
        <v>3129</v>
      </c>
      <c r="D1177" s="410" t="s">
        <v>6670</v>
      </c>
      <c r="E1177" s="1"/>
      <c r="G1177" s="1"/>
    </row>
    <row r="1178" spans="1:7">
      <c r="A1178" s="410" t="s">
        <v>6737</v>
      </c>
      <c r="B1178" s="9">
        <v>2345</v>
      </c>
      <c r="D1178" s="410" t="s">
        <v>6670</v>
      </c>
      <c r="E1178" s="1"/>
      <c r="G1178" s="1"/>
    </row>
    <row r="1179" spans="1:7">
      <c r="A1179" s="410" t="s">
        <v>6755</v>
      </c>
      <c r="B1179" s="9">
        <v>3894</v>
      </c>
      <c r="D1179" s="410" t="s">
        <v>6670</v>
      </c>
      <c r="E1179" s="1"/>
      <c r="G1179" s="1"/>
    </row>
    <row r="1180" spans="1:7">
      <c r="A1180" s="410" t="s">
        <v>6756</v>
      </c>
      <c r="B1180" s="9">
        <v>6973</v>
      </c>
      <c r="D1180" s="410" t="s">
        <v>6670</v>
      </c>
      <c r="E1180" s="1"/>
      <c r="G1180" s="1"/>
    </row>
    <row r="1181" spans="1:7">
      <c r="A1181" s="410" t="s">
        <v>6757</v>
      </c>
      <c r="B1181" s="9">
        <v>3626</v>
      </c>
      <c r="D1181" s="410" t="s">
        <v>6670</v>
      </c>
      <c r="E1181" s="1"/>
      <c r="G1181" s="1"/>
    </row>
    <row r="1182" spans="1:7">
      <c r="A1182" s="410" t="s">
        <v>6758</v>
      </c>
      <c r="B1182" s="9">
        <v>4481</v>
      </c>
      <c r="D1182" s="410" t="s">
        <v>6670</v>
      </c>
      <c r="E1182" s="1"/>
      <c r="G1182" s="1"/>
    </row>
    <row r="1183" spans="1:7">
      <c r="A1183" s="410" t="s">
        <v>6747</v>
      </c>
      <c r="B1183" s="9">
        <v>9496</v>
      </c>
      <c r="D1183" s="410" t="s">
        <v>6674</v>
      </c>
      <c r="E1183" s="1"/>
      <c r="G1183" s="1"/>
    </row>
    <row r="1184" spans="1:7">
      <c r="A1184" s="410" t="s">
        <v>6735</v>
      </c>
      <c r="B1184" s="9">
        <v>7333</v>
      </c>
      <c r="D1184" s="410" t="s">
        <v>6677</v>
      </c>
      <c r="E1184" s="1"/>
      <c r="G1184" s="1"/>
    </row>
    <row r="1185" spans="1:7">
      <c r="A1185" s="410" t="s">
        <v>6737</v>
      </c>
      <c r="B1185" s="9">
        <v>918</v>
      </c>
      <c r="D1185" s="410" t="s">
        <v>6677</v>
      </c>
      <c r="E1185" s="1"/>
      <c r="G1185" s="1"/>
    </row>
    <row r="1186" spans="1:7">
      <c r="A1186" s="411" t="s">
        <v>6741</v>
      </c>
      <c r="B1186" s="9">
        <v>3960</v>
      </c>
      <c r="D1186" s="410" t="s">
        <v>6677</v>
      </c>
      <c r="E1186" s="1"/>
      <c r="G1186" s="1"/>
    </row>
    <row r="1187" spans="1:7">
      <c r="A1187" s="410" t="s">
        <v>4916</v>
      </c>
      <c r="B1187" s="9">
        <v>3523</v>
      </c>
      <c r="D1187" s="410" t="s">
        <v>6677</v>
      </c>
      <c r="E1187" s="1"/>
      <c r="G1187" s="1"/>
    </row>
    <row r="1188" spans="1:7">
      <c r="A1188" s="410" t="s">
        <v>6758</v>
      </c>
      <c r="B1188" s="9">
        <v>5855</v>
      </c>
      <c r="D1188" s="410" t="s">
        <v>6677</v>
      </c>
      <c r="E1188" s="1"/>
      <c r="G1188" s="1"/>
    </row>
    <row r="1189" spans="1:7">
      <c r="A1189" s="410" t="s">
        <v>6766</v>
      </c>
      <c r="B1189" s="9">
        <v>2946</v>
      </c>
      <c r="D1189" s="410" t="s">
        <v>6677</v>
      </c>
      <c r="E1189" s="1"/>
      <c r="G1189" s="1"/>
    </row>
    <row r="1190" spans="1:7">
      <c r="A1190" s="410" t="s">
        <v>6769</v>
      </c>
      <c r="B1190" s="9">
        <v>3426</v>
      </c>
      <c r="D1190" s="410" t="s">
        <v>6677</v>
      </c>
      <c r="E1190" s="1"/>
      <c r="G1190" s="1"/>
    </row>
    <row r="1191" spans="1:7">
      <c r="A1191" s="410" t="s">
        <v>3987</v>
      </c>
      <c r="B1191" s="9">
        <v>4961</v>
      </c>
      <c r="D1191" s="410" t="s">
        <v>6677</v>
      </c>
      <c r="E1191" s="1"/>
      <c r="G1191" s="1"/>
    </row>
    <row r="1192" spans="1:7">
      <c r="A1192" s="410" t="s">
        <v>3986</v>
      </c>
      <c r="B1192" s="9">
        <v>4629</v>
      </c>
      <c r="D1192" s="410" t="s">
        <v>6677</v>
      </c>
    </row>
    <row r="1193" spans="1:7">
      <c r="A1193" s="410" t="s">
        <v>783</v>
      </c>
      <c r="B1193" s="9">
        <v>1615</v>
      </c>
      <c r="D1193" s="410" t="s">
        <v>6677</v>
      </c>
    </row>
    <row r="1195" spans="1:7">
      <c r="A1195" s="410" t="s">
        <v>6667</v>
      </c>
      <c r="B1195" s="413">
        <f>B1176</f>
        <v>217</v>
      </c>
      <c r="D1195" s="436">
        <f>B1195/B1175</f>
        <v>2.9593464890149603E-3</v>
      </c>
    </row>
    <row r="1196" spans="1:7">
      <c r="A1196" s="410" t="s">
        <v>6670</v>
      </c>
      <c r="B1196" s="413">
        <f>SUM(B1177:B1182)</f>
        <v>24448</v>
      </c>
      <c r="D1196" s="436">
        <f>B1196/B1175</f>
        <v>0.33341061273473616</v>
      </c>
    </row>
    <row r="1197" spans="1:7">
      <c r="A1197" s="410" t="s">
        <v>6674</v>
      </c>
      <c r="B1197" s="413">
        <f>B1183</f>
        <v>9496</v>
      </c>
      <c r="D1197" s="436">
        <f>B1197/B1175</f>
        <v>0.12950209336260859</v>
      </c>
    </row>
    <row r="1198" spans="1:7">
      <c r="A1198" s="410" t="s">
        <v>6677</v>
      </c>
      <c r="B1198" s="439">
        <f>SUM(B1184:B1193)</f>
        <v>39166</v>
      </c>
      <c r="C1198" s="2"/>
      <c r="D1198" s="436">
        <f>B1198/B1175</f>
        <v>0.53412794741364022</v>
      </c>
    </row>
    <row r="1199" spans="1:7">
      <c r="D1199" s="175"/>
    </row>
    <row r="1200" spans="1:7">
      <c r="D1200" s="175"/>
    </row>
    <row r="1201" spans="1:4">
      <c r="A1201" s="440" t="s">
        <v>7177</v>
      </c>
      <c r="B1201" s="441">
        <f>SUM(B1202:B1224)</f>
        <v>76861</v>
      </c>
      <c r="C1201" s="424"/>
      <c r="D1201" s="424"/>
    </row>
    <row r="1202" spans="1:4">
      <c r="A1202" s="426" t="s">
        <v>7237</v>
      </c>
      <c r="B1202" s="9">
        <v>4964</v>
      </c>
      <c r="C1202" s="424"/>
      <c r="D1202" s="426" t="s">
        <v>7176</v>
      </c>
    </row>
    <row r="1203" spans="1:4">
      <c r="A1203" s="426" t="s">
        <v>7390</v>
      </c>
      <c r="B1203" s="3">
        <v>1637</v>
      </c>
      <c r="C1203" s="424"/>
      <c r="D1203" s="426" t="s">
        <v>7176</v>
      </c>
    </row>
    <row r="1204" spans="1:4">
      <c r="A1204" s="426" t="s">
        <v>7376</v>
      </c>
      <c r="B1204" s="3">
        <v>4469</v>
      </c>
      <c r="C1204" s="424"/>
      <c r="D1204" s="426" t="s">
        <v>7177</v>
      </c>
    </row>
    <row r="1205" spans="1:4">
      <c r="A1205" s="426" t="s">
        <v>7377</v>
      </c>
      <c r="B1205" s="3">
        <v>4551</v>
      </c>
      <c r="C1205" s="424"/>
      <c r="D1205" s="426" t="s">
        <v>7177</v>
      </c>
    </row>
    <row r="1206" spans="1:4">
      <c r="A1206" s="426" t="s">
        <v>7378</v>
      </c>
      <c r="B1206" s="3">
        <v>3159</v>
      </c>
      <c r="C1206" s="424"/>
      <c r="D1206" s="426" t="s">
        <v>7177</v>
      </c>
    </row>
    <row r="1207" spans="1:4">
      <c r="A1207" s="426" t="s">
        <v>7379</v>
      </c>
      <c r="B1207" s="3">
        <v>1644</v>
      </c>
      <c r="C1207" s="424"/>
      <c r="D1207" s="426" t="s">
        <v>7177</v>
      </c>
    </row>
    <row r="1208" spans="1:4">
      <c r="A1208" s="426" t="s">
        <v>7380</v>
      </c>
      <c r="B1208" s="3">
        <v>2693</v>
      </c>
      <c r="C1208" s="424"/>
      <c r="D1208" s="426" t="s">
        <v>7177</v>
      </c>
    </row>
    <row r="1209" spans="1:4">
      <c r="A1209" s="426" t="s">
        <v>7381</v>
      </c>
      <c r="B1209" s="3">
        <v>3348</v>
      </c>
      <c r="C1209" s="424"/>
      <c r="D1209" s="426" t="s">
        <v>7177</v>
      </c>
    </row>
    <row r="1210" spans="1:4">
      <c r="A1210" s="426" t="s">
        <v>7382</v>
      </c>
      <c r="B1210" s="3">
        <v>3752</v>
      </c>
      <c r="C1210" s="424"/>
      <c r="D1210" s="426" t="s">
        <v>7177</v>
      </c>
    </row>
    <row r="1211" spans="1:4">
      <c r="A1211" s="426" t="s">
        <v>7383</v>
      </c>
      <c r="B1211" s="3">
        <v>4798</v>
      </c>
      <c r="C1211" s="424"/>
      <c r="D1211" s="426" t="s">
        <v>7177</v>
      </c>
    </row>
    <row r="1212" spans="1:4">
      <c r="A1212" s="426" t="s">
        <v>7384</v>
      </c>
      <c r="B1212" s="3">
        <v>2738</v>
      </c>
      <c r="C1212" s="424"/>
      <c r="D1212" s="426" t="s">
        <v>7177</v>
      </c>
    </row>
    <row r="1213" spans="1:4">
      <c r="A1213" s="426" t="s">
        <v>7385</v>
      </c>
      <c r="B1213" s="3">
        <v>1689</v>
      </c>
      <c r="C1213" s="424"/>
      <c r="D1213" s="426" t="s">
        <v>7177</v>
      </c>
    </row>
    <row r="1214" spans="1:4">
      <c r="A1214" s="426" t="s">
        <v>6666</v>
      </c>
      <c r="B1214" s="3">
        <v>4466</v>
      </c>
      <c r="C1214" s="424"/>
      <c r="D1214" s="426" t="s">
        <v>7177</v>
      </c>
    </row>
    <row r="1215" spans="1:4">
      <c r="A1215" s="426" t="s">
        <v>6996</v>
      </c>
      <c r="B1215" s="4">
        <v>2442</v>
      </c>
      <c r="C1215" s="424"/>
      <c r="D1215" s="426" t="s">
        <v>7177</v>
      </c>
    </row>
    <row r="1216" spans="1:4">
      <c r="A1216" s="426" t="s">
        <v>7387</v>
      </c>
      <c r="B1216" s="4">
        <v>1632</v>
      </c>
      <c r="C1216" s="424"/>
      <c r="D1216" s="426" t="s">
        <v>7177</v>
      </c>
    </row>
    <row r="1217" spans="1:4">
      <c r="A1217" s="426" t="s">
        <v>7389</v>
      </c>
      <c r="B1217" s="4">
        <v>3009</v>
      </c>
      <c r="C1217" s="424"/>
      <c r="D1217" s="426" t="s">
        <v>7177</v>
      </c>
    </row>
    <row r="1218" spans="1:4">
      <c r="A1218" s="426" t="s">
        <v>7391</v>
      </c>
      <c r="B1218" s="4">
        <v>3028</v>
      </c>
      <c r="C1218" s="424"/>
      <c r="D1218" s="426" t="s">
        <v>7177</v>
      </c>
    </row>
    <row r="1219" spans="1:4">
      <c r="A1219" s="426" t="s">
        <v>7392</v>
      </c>
      <c r="B1219" s="4">
        <v>4189</v>
      </c>
      <c r="C1219" s="424"/>
      <c r="D1219" s="426" t="s">
        <v>7177</v>
      </c>
    </row>
    <row r="1220" spans="1:4">
      <c r="A1220" s="426" t="s">
        <v>7393</v>
      </c>
      <c r="B1220" s="4">
        <v>2837</v>
      </c>
      <c r="C1220" s="424"/>
      <c r="D1220" s="426" t="s">
        <v>7177</v>
      </c>
    </row>
    <row r="1221" spans="1:4">
      <c r="A1221" s="426" t="s">
        <v>7394</v>
      </c>
      <c r="B1221" s="4">
        <v>4546</v>
      </c>
      <c r="C1221" s="424"/>
      <c r="D1221" s="426" t="s">
        <v>7177</v>
      </c>
    </row>
    <row r="1222" spans="1:4">
      <c r="A1222" s="426" t="s">
        <v>7395</v>
      </c>
      <c r="B1222" s="4">
        <v>3176</v>
      </c>
      <c r="C1222" s="424"/>
      <c r="D1222" s="426" t="s">
        <v>7177</v>
      </c>
    </row>
    <row r="1223" spans="1:4">
      <c r="A1223" s="426" t="s">
        <v>7397</v>
      </c>
      <c r="B1223" s="4">
        <v>4820</v>
      </c>
      <c r="C1223" s="424"/>
      <c r="D1223" s="426" t="s">
        <v>7177</v>
      </c>
    </row>
    <row r="1224" spans="1:4">
      <c r="A1224" s="426" t="s">
        <v>7398</v>
      </c>
      <c r="B1224" s="4">
        <v>3274</v>
      </c>
      <c r="C1224" s="424"/>
      <c r="D1224" s="426" t="s">
        <v>7177</v>
      </c>
    </row>
    <row r="1225" spans="1:4">
      <c r="A1225" s="426"/>
      <c r="B1225" s="427"/>
      <c r="C1225" s="424"/>
      <c r="D1225" s="426"/>
    </row>
    <row r="1226" spans="1:4">
      <c r="A1226" s="426" t="s">
        <v>7176</v>
      </c>
      <c r="B1226" s="427">
        <f>SUM(B1202:B1203)</f>
        <v>6601</v>
      </c>
      <c r="C1226" s="424"/>
      <c r="D1226" s="442">
        <f>B1226/B1201</f>
        <v>8.5882307021766566E-2</v>
      </c>
    </row>
    <row r="1227" spans="1:4">
      <c r="A1227" s="426" t="s">
        <v>7177</v>
      </c>
      <c r="B1227" s="427">
        <f>SUM(B1204:B1224)</f>
        <v>70260</v>
      </c>
      <c r="C1227" s="424"/>
      <c r="D1227" s="442">
        <f>B1227/B1201</f>
        <v>0.91411769297823342</v>
      </c>
    </row>
    <row r="1228" spans="1:4">
      <c r="D1228" s="175"/>
    </row>
    <row r="1229" spans="1:4">
      <c r="D1229" s="175"/>
    </row>
    <row r="1230" spans="1:4">
      <c r="A1230" s="444" t="s">
        <v>6798</v>
      </c>
      <c r="B1230" s="445">
        <f>SUM(B1231:B1274)</f>
        <v>72371</v>
      </c>
      <c r="C1230" s="416"/>
      <c r="D1230" s="416"/>
    </row>
    <row r="1231" spans="1:4">
      <c r="A1231" s="415" t="s">
        <v>6909</v>
      </c>
      <c r="B1231" s="9">
        <v>203</v>
      </c>
      <c r="C1231" s="416"/>
      <c r="D1231" s="415" t="s">
        <v>6795</v>
      </c>
    </row>
    <row r="1232" spans="1:4">
      <c r="A1232" s="415" t="s">
        <v>6876</v>
      </c>
      <c r="B1232" s="9">
        <v>1018</v>
      </c>
      <c r="C1232" s="416"/>
      <c r="D1232" s="415" t="s">
        <v>6797</v>
      </c>
    </row>
    <row r="1233" spans="1:4">
      <c r="A1233" s="415" t="s">
        <v>6877</v>
      </c>
      <c r="B1233" s="9">
        <v>1324</v>
      </c>
      <c r="C1233" s="416"/>
      <c r="D1233" s="415" t="s">
        <v>6797</v>
      </c>
    </row>
    <row r="1234" spans="1:4">
      <c r="A1234" s="415" t="s">
        <v>6879</v>
      </c>
      <c r="B1234" s="9">
        <v>1035</v>
      </c>
      <c r="C1234" s="416"/>
      <c r="D1234" s="415" t="s">
        <v>6797</v>
      </c>
    </row>
    <row r="1235" spans="1:4">
      <c r="A1235" s="415" t="s">
        <v>6886</v>
      </c>
      <c r="B1235" s="9">
        <v>2011</v>
      </c>
      <c r="C1235" s="416"/>
      <c r="D1235" s="415" t="s">
        <v>6797</v>
      </c>
    </row>
    <row r="1236" spans="1:4">
      <c r="A1236" s="415" t="s">
        <v>6893</v>
      </c>
      <c r="B1236" s="9">
        <v>1061</v>
      </c>
      <c r="C1236" s="416"/>
      <c r="D1236" s="415" t="s">
        <v>6797</v>
      </c>
    </row>
    <row r="1237" spans="1:4">
      <c r="A1237" s="415" t="s">
        <v>6900</v>
      </c>
      <c r="B1237" s="9">
        <v>753</v>
      </c>
      <c r="C1237" s="416"/>
      <c r="D1237" s="415" t="s">
        <v>6797</v>
      </c>
    </row>
    <row r="1238" spans="1:4">
      <c r="A1238" s="415" t="s">
        <v>6903</v>
      </c>
      <c r="B1238" s="9">
        <v>1081</v>
      </c>
      <c r="C1238" s="416"/>
      <c r="D1238" s="415" t="s">
        <v>6797</v>
      </c>
    </row>
    <row r="1239" spans="1:4">
      <c r="A1239" s="415" t="s">
        <v>6904</v>
      </c>
      <c r="B1239" s="9">
        <v>2783</v>
      </c>
      <c r="C1239" s="416"/>
      <c r="D1239" s="415" t="s">
        <v>6798</v>
      </c>
    </row>
    <row r="1240" spans="1:4">
      <c r="A1240" s="415" t="s">
        <v>6905</v>
      </c>
      <c r="B1240" s="9">
        <v>3394</v>
      </c>
      <c r="C1240" s="416"/>
      <c r="D1240" s="415" t="s">
        <v>6798</v>
      </c>
    </row>
    <row r="1241" spans="1:4">
      <c r="A1241" s="415" t="s">
        <v>6906</v>
      </c>
      <c r="B1241" s="9">
        <v>1625</v>
      </c>
      <c r="C1241" s="416"/>
      <c r="D1241" s="415" t="s">
        <v>6798</v>
      </c>
    </row>
    <row r="1242" spans="1:4">
      <c r="A1242" s="415" t="s">
        <v>6907</v>
      </c>
      <c r="B1242" s="9">
        <v>2901</v>
      </c>
      <c r="C1242" s="416"/>
      <c r="D1242" s="415" t="s">
        <v>6798</v>
      </c>
    </row>
    <row r="1243" spans="1:4">
      <c r="A1243" s="415" t="s">
        <v>6908</v>
      </c>
      <c r="B1243" s="9">
        <v>1531</v>
      </c>
      <c r="C1243" s="416"/>
      <c r="D1243" s="415" t="s">
        <v>6798</v>
      </c>
    </row>
    <row r="1244" spans="1:4">
      <c r="A1244" s="415" t="s">
        <v>6909</v>
      </c>
      <c r="B1244" s="9">
        <v>1061</v>
      </c>
      <c r="C1244" s="416"/>
      <c r="D1244" s="415" t="s">
        <v>6798</v>
      </c>
    </row>
    <row r="1245" spans="1:4">
      <c r="A1245" s="415" t="s">
        <v>6910</v>
      </c>
      <c r="B1245" s="9">
        <v>1761</v>
      </c>
      <c r="C1245" s="416"/>
      <c r="D1245" s="415" t="s">
        <v>6798</v>
      </c>
    </row>
    <row r="1246" spans="1:4">
      <c r="A1246" s="415" t="s">
        <v>6911</v>
      </c>
      <c r="B1246" s="9">
        <v>1754</v>
      </c>
      <c r="C1246" s="416"/>
      <c r="D1246" s="415" t="s">
        <v>6798</v>
      </c>
    </row>
    <row r="1247" spans="1:4">
      <c r="A1247" s="415" t="s">
        <v>6912</v>
      </c>
      <c r="B1247" s="9">
        <v>1488</v>
      </c>
      <c r="C1247" s="416"/>
      <c r="D1247" s="415" t="s">
        <v>6798</v>
      </c>
    </row>
    <row r="1248" spans="1:4">
      <c r="A1248" s="415" t="s">
        <v>6913</v>
      </c>
      <c r="B1248" s="9">
        <v>1406</v>
      </c>
      <c r="C1248" s="416"/>
      <c r="D1248" s="415" t="s">
        <v>6798</v>
      </c>
    </row>
    <row r="1249" spans="1:4">
      <c r="A1249" s="415" t="s">
        <v>6914</v>
      </c>
      <c r="B1249" s="9">
        <v>1522</v>
      </c>
      <c r="C1249" s="416"/>
      <c r="D1249" s="415" t="s">
        <v>6798</v>
      </c>
    </row>
    <row r="1250" spans="1:4">
      <c r="A1250" s="415" t="s">
        <v>6915</v>
      </c>
      <c r="B1250" s="9">
        <v>1443</v>
      </c>
      <c r="C1250" s="416"/>
      <c r="D1250" s="415" t="s">
        <v>6798</v>
      </c>
    </row>
    <row r="1251" spans="1:4">
      <c r="A1251" s="415" t="s">
        <v>6916</v>
      </c>
      <c r="B1251" s="9">
        <v>1651</v>
      </c>
      <c r="C1251" s="416"/>
      <c r="D1251" s="415" t="s">
        <v>6798</v>
      </c>
    </row>
    <row r="1252" spans="1:4">
      <c r="A1252" s="415" t="s">
        <v>6917</v>
      </c>
      <c r="B1252" s="9">
        <v>1572</v>
      </c>
      <c r="C1252" s="416"/>
      <c r="D1252" s="415" t="s">
        <v>6798</v>
      </c>
    </row>
    <row r="1253" spans="1:4">
      <c r="A1253" s="415" t="s">
        <v>6918</v>
      </c>
      <c r="B1253" s="9">
        <v>1504</v>
      </c>
      <c r="C1253" s="416"/>
      <c r="D1253" s="415" t="s">
        <v>6798</v>
      </c>
    </row>
    <row r="1254" spans="1:4">
      <c r="A1254" s="415" t="s">
        <v>6919</v>
      </c>
      <c r="B1254" s="9">
        <v>1577</v>
      </c>
      <c r="C1254" s="416"/>
      <c r="D1254" s="415" t="s">
        <v>6798</v>
      </c>
    </row>
    <row r="1255" spans="1:4">
      <c r="A1255" s="416" t="s">
        <v>6920</v>
      </c>
      <c r="B1255" s="9">
        <v>1591</v>
      </c>
      <c r="C1255" s="416"/>
      <c r="D1255" s="415" t="s">
        <v>6798</v>
      </c>
    </row>
    <row r="1256" spans="1:4">
      <c r="A1256" s="415" t="s">
        <v>6921</v>
      </c>
      <c r="B1256" s="9">
        <v>1525</v>
      </c>
      <c r="C1256" s="416"/>
      <c r="D1256" s="415" t="s">
        <v>6798</v>
      </c>
    </row>
    <row r="1257" spans="1:4">
      <c r="A1257" s="415" t="s">
        <v>6922</v>
      </c>
      <c r="B1257" s="9">
        <v>1602</v>
      </c>
      <c r="C1257" s="416"/>
      <c r="D1257" s="415" t="s">
        <v>6798</v>
      </c>
    </row>
    <row r="1258" spans="1:4">
      <c r="A1258" s="415" t="s">
        <v>6923</v>
      </c>
      <c r="B1258" s="9">
        <v>1689</v>
      </c>
      <c r="C1258" s="416"/>
      <c r="D1258" s="415" t="s">
        <v>6798</v>
      </c>
    </row>
    <row r="1259" spans="1:4">
      <c r="A1259" s="416" t="s">
        <v>6924</v>
      </c>
      <c r="B1259" s="9">
        <v>1586</v>
      </c>
      <c r="C1259" s="416"/>
      <c r="D1259" s="415" t="s">
        <v>6798</v>
      </c>
    </row>
    <row r="1260" spans="1:4">
      <c r="A1260" s="415" t="s">
        <v>6925</v>
      </c>
      <c r="B1260" s="9">
        <v>1718</v>
      </c>
      <c r="C1260" s="416"/>
      <c r="D1260" s="415" t="s">
        <v>6798</v>
      </c>
    </row>
    <row r="1261" spans="1:4">
      <c r="A1261" s="415" t="s">
        <v>6926</v>
      </c>
      <c r="B1261" s="9">
        <v>1586</v>
      </c>
      <c r="C1261" s="416"/>
      <c r="D1261" s="415" t="s">
        <v>6798</v>
      </c>
    </row>
    <row r="1262" spans="1:4">
      <c r="A1262" s="415" t="s">
        <v>6927</v>
      </c>
      <c r="B1262" s="9">
        <v>1498</v>
      </c>
      <c r="C1262" s="416"/>
      <c r="D1262" s="415" t="s">
        <v>6798</v>
      </c>
    </row>
    <row r="1263" spans="1:4">
      <c r="A1263" s="415" t="s">
        <v>6928</v>
      </c>
      <c r="B1263" s="9">
        <v>1597</v>
      </c>
      <c r="C1263" s="416"/>
      <c r="D1263" s="415" t="s">
        <v>6798</v>
      </c>
    </row>
    <row r="1264" spans="1:4">
      <c r="A1264" s="415" t="s">
        <v>6929</v>
      </c>
      <c r="B1264" s="9">
        <v>1688</v>
      </c>
      <c r="C1264" s="416"/>
      <c r="D1264" s="415" t="s">
        <v>6798</v>
      </c>
    </row>
    <row r="1265" spans="1:8">
      <c r="A1265" s="415" t="s">
        <v>6931</v>
      </c>
      <c r="B1265" s="9">
        <v>1812</v>
      </c>
      <c r="C1265" s="416"/>
      <c r="D1265" s="415" t="s">
        <v>6798</v>
      </c>
    </row>
    <row r="1266" spans="1:8">
      <c r="A1266" s="415" t="s">
        <v>6933</v>
      </c>
      <c r="B1266" s="9">
        <v>1626</v>
      </c>
      <c r="C1266" s="416"/>
      <c r="D1266" s="415" t="s">
        <v>6798</v>
      </c>
    </row>
    <row r="1267" spans="1:8">
      <c r="A1267" s="415" t="s">
        <v>6934</v>
      </c>
      <c r="B1267" s="9">
        <v>4705</v>
      </c>
      <c r="C1267" s="416"/>
      <c r="D1267" s="415" t="s">
        <v>6798</v>
      </c>
    </row>
    <row r="1268" spans="1:8">
      <c r="A1268" s="416" t="s">
        <v>6935</v>
      </c>
      <c r="B1268" s="9">
        <v>1550</v>
      </c>
      <c r="C1268" s="416"/>
      <c r="D1268" s="415" t="s">
        <v>6798</v>
      </c>
    </row>
    <row r="1269" spans="1:8">
      <c r="A1269" s="415" t="s">
        <v>6936</v>
      </c>
      <c r="B1269" s="9">
        <v>1636</v>
      </c>
      <c r="C1269" s="416"/>
      <c r="D1269" s="415" t="s">
        <v>6798</v>
      </c>
    </row>
    <row r="1270" spans="1:8">
      <c r="A1270" s="415" t="s">
        <v>6943</v>
      </c>
      <c r="B1270" s="9">
        <v>1529</v>
      </c>
      <c r="C1270" s="416"/>
      <c r="D1270" s="415" t="s">
        <v>6798</v>
      </c>
    </row>
    <row r="1271" spans="1:8">
      <c r="A1271" s="415" t="s">
        <v>6944</v>
      </c>
      <c r="B1271" s="9">
        <v>1520</v>
      </c>
      <c r="C1271" s="416"/>
      <c r="D1271" s="415" t="s">
        <v>6798</v>
      </c>
    </row>
    <row r="1272" spans="1:8">
      <c r="A1272" s="415" t="s">
        <v>6945</v>
      </c>
      <c r="B1272" s="9">
        <v>1538</v>
      </c>
      <c r="C1272" s="416"/>
      <c r="D1272" s="415" t="s">
        <v>6798</v>
      </c>
    </row>
    <row r="1273" spans="1:8">
      <c r="A1273" s="415" t="s">
        <v>6946</v>
      </c>
      <c r="B1273" s="9">
        <v>1365</v>
      </c>
      <c r="C1273" s="416"/>
      <c r="D1273" s="415" t="s">
        <v>6798</v>
      </c>
    </row>
    <row r="1274" spans="1:8">
      <c r="A1274" s="415" t="s">
        <v>6947</v>
      </c>
      <c r="B1274" s="9">
        <v>1551</v>
      </c>
      <c r="C1274" s="416"/>
      <c r="D1274" s="415" t="s">
        <v>6798</v>
      </c>
    </row>
    <row r="1275" spans="1:8">
      <c r="A1275" s="416"/>
      <c r="B1275" s="418"/>
      <c r="C1275" s="416"/>
      <c r="D1275" s="416"/>
    </row>
    <row r="1276" spans="1:8">
      <c r="A1276" s="415" t="s">
        <v>6795</v>
      </c>
      <c r="B1276" s="417">
        <f>B1231</f>
        <v>203</v>
      </c>
      <c r="C1276" s="416"/>
      <c r="D1276" s="455">
        <f>B1276/B1230</f>
        <v>2.8049909494134392E-3</v>
      </c>
      <c r="F1276" s="1"/>
      <c r="H1276" s="1"/>
    </row>
    <row r="1277" spans="1:8">
      <c r="A1277" s="415" t="s">
        <v>6797</v>
      </c>
      <c r="B1277" s="417">
        <f>SUM(B1232:B1238)</f>
        <v>8283</v>
      </c>
      <c r="C1277" s="416"/>
      <c r="D1277" s="455">
        <f>B1277/B1230</f>
        <v>0.1144519213497119</v>
      </c>
      <c r="F1277" s="1"/>
      <c r="H1277" s="1"/>
    </row>
    <row r="1278" spans="1:8">
      <c r="A1278" s="415" t="s">
        <v>6798</v>
      </c>
      <c r="B1278" s="417">
        <f>B1239+B1240+SUM(B1241:B1243)+B1244+SUM(B1245:B1264)+B1265+SUM(B1266:B1269)+SUM(B1270:B1274)</f>
        <v>63885</v>
      </c>
      <c r="C1278" s="416"/>
      <c r="D1278" s="455">
        <f>B1278/B1230</f>
        <v>0.88274308770087462</v>
      </c>
      <c r="F1278" s="1"/>
      <c r="H1278" s="1"/>
    </row>
    <row r="1279" spans="1:8">
      <c r="A1279" s="415"/>
      <c r="B1279" s="417"/>
      <c r="C1279" s="416"/>
      <c r="D1279" s="416"/>
      <c r="F1279" s="1"/>
      <c r="H1279" s="1"/>
    </row>
    <row r="1280" spans="1:8">
      <c r="A1280" s="415"/>
      <c r="B1280" s="417"/>
      <c r="C1280" s="416"/>
      <c r="D1280" s="416"/>
      <c r="F1280" s="1"/>
      <c r="H1280" s="1"/>
    </row>
    <row r="1281" spans="1:8">
      <c r="A1281" s="434" t="s">
        <v>7535</v>
      </c>
      <c r="B1281" s="445">
        <f>SUM(B1282:B1289)</f>
        <v>72733</v>
      </c>
      <c r="C1281" s="416"/>
      <c r="D1281" s="416"/>
      <c r="F1281" s="1"/>
      <c r="H1281" s="1"/>
    </row>
    <row r="1282" spans="1:8">
      <c r="A1282" s="419" t="s">
        <v>7141</v>
      </c>
      <c r="B1282" s="4">
        <v>9681</v>
      </c>
      <c r="C1282" s="420"/>
      <c r="D1282" s="419" t="s">
        <v>6972</v>
      </c>
      <c r="F1282" s="1"/>
      <c r="H1282" s="1"/>
    </row>
    <row r="1283" spans="1:8">
      <c r="A1283" s="419" t="s">
        <v>7146</v>
      </c>
      <c r="B1283" s="4">
        <v>9013</v>
      </c>
      <c r="C1283" s="416"/>
      <c r="D1283" s="419" t="s">
        <v>6972</v>
      </c>
      <c r="F1283" s="1"/>
      <c r="H1283" s="1"/>
    </row>
    <row r="1284" spans="1:8">
      <c r="A1284" s="419" t="s">
        <v>7150</v>
      </c>
      <c r="B1284" s="4">
        <v>8270</v>
      </c>
      <c r="C1284" s="420"/>
      <c r="D1284" s="419" t="s">
        <v>6972</v>
      </c>
      <c r="F1284" s="1"/>
      <c r="H1284" s="1"/>
    </row>
    <row r="1285" spans="1:8">
      <c r="A1285" s="419" t="s">
        <v>7156</v>
      </c>
      <c r="B1285" s="4">
        <v>9120</v>
      </c>
      <c r="C1285" s="420"/>
      <c r="D1285" s="419" t="s">
        <v>6972</v>
      </c>
      <c r="F1285" s="1"/>
      <c r="H1285" s="1"/>
    </row>
    <row r="1286" spans="1:8">
      <c r="A1286" s="419" t="s">
        <v>7157</v>
      </c>
      <c r="B1286" s="4">
        <v>8984</v>
      </c>
      <c r="C1286" s="420"/>
      <c r="D1286" s="419" t="s">
        <v>6972</v>
      </c>
      <c r="F1286" s="1"/>
      <c r="H1286" s="1"/>
    </row>
    <row r="1287" spans="1:8">
      <c r="A1287" s="419" t="s">
        <v>7158</v>
      </c>
      <c r="B1287" s="4">
        <v>9510</v>
      </c>
      <c r="C1287" s="420"/>
      <c r="D1287" s="419" t="s">
        <v>6972</v>
      </c>
      <c r="F1287" s="1"/>
      <c r="H1287" s="1"/>
    </row>
    <row r="1288" spans="1:8">
      <c r="A1288" s="419" t="s">
        <v>7160</v>
      </c>
      <c r="B1288" s="4">
        <v>8839</v>
      </c>
      <c r="C1288" s="420"/>
      <c r="D1288" s="419" t="s">
        <v>6972</v>
      </c>
      <c r="F1288" s="1"/>
      <c r="H1288" s="1"/>
    </row>
    <row r="1289" spans="1:8">
      <c r="A1289" s="419" t="s">
        <v>7161</v>
      </c>
      <c r="B1289" s="4">
        <v>9316</v>
      </c>
      <c r="C1289" s="420"/>
      <c r="D1289" s="419" t="s">
        <v>6972</v>
      </c>
      <c r="F1289" s="1"/>
      <c r="H1289" s="1"/>
    </row>
    <row r="1290" spans="1:8">
      <c r="A1290" s="420"/>
      <c r="B1290" s="420"/>
      <c r="C1290" s="420"/>
      <c r="D1290" s="420"/>
      <c r="F1290" s="1"/>
      <c r="H1290" s="1"/>
    </row>
    <row r="1291" spans="1:8">
      <c r="A1291" s="419" t="s">
        <v>6972</v>
      </c>
      <c r="B1291" s="421">
        <f>SUM(B1282:B1289)</f>
        <v>72733</v>
      </c>
      <c r="C1291" s="420"/>
      <c r="D1291" s="450">
        <f>B1291/B1281</f>
        <v>1</v>
      </c>
      <c r="F1291" s="1"/>
      <c r="H1291" s="1"/>
    </row>
    <row r="1292" spans="1:8">
      <c r="A1292" s="419"/>
      <c r="B1292" s="421"/>
      <c r="C1292" s="420"/>
      <c r="D1292" s="450"/>
      <c r="F1292" s="1"/>
      <c r="H1292" s="1"/>
    </row>
    <row r="1293" spans="1:8">
      <c r="A1293" s="419"/>
      <c r="B1293" s="421"/>
      <c r="C1293" s="420"/>
      <c r="D1293" s="450"/>
      <c r="F1293" s="1"/>
      <c r="H1293" s="1"/>
    </row>
    <row r="1294" spans="1:8">
      <c r="A1294" s="444" t="s">
        <v>7546</v>
      </c>
      <c r="B1294" s="445">
        <f>SUM(B1295:B1326)</f>
        <v>77239</v>
      </c>
      <c r="C1294" s="416"/>
      <c r="D1294" s="416"/>
      <c r="F1294" s="1"/>
      <c r="H1294" s="1"/>
    </row>
    <row r="1295" spans="1:8">
      <c r="A1295" s="416" t="s">
        <v>6852</v>
      </c>
      <c r="B1295" s="9">
        <v>1170</v>
      </c>
      <c r="C1295" s="416"/>
      <c r="D1295" s="415" t="s">
        <v>6796</v>
      </c>
      <c r="F1295" s="1"/>
      <c r="H1295" s="1"/>
    </row>
    <row r="1296" spans="1:8">
      <c r="A1296" s="415" t="s">
        <v>6853</v>
      </c>
      <c r="B1296" s="9">
        <v>2307</v>
      </c>
      <c r="C1296" s="416"/>
      <c r="D1296" s="415" t="s">
        <v>6796</v>
      </c>
      <c r="F1296" s="1"/>
      <c r="H1296" s="1"/>
    </row>
    <row r="1297" spans="1:8">
      <c r="A1297" s="415" t="s">
        <v>6855</v>
      </c>
      <c r="B1297" s="9">
        <v>3777</v>
      </c>
      <c r="C1297" s="416"/>
      <c r="D1297" s="415" t="s">
        <v>6796</v>
      </c>
      <c r="F1297" s="1"/>
      <c r="H1297" s="1"/>
    </row>
    <row r="1298" spans="1:8">
      <c r="A1298" s="415" t="s">
        <v>6856</v>
      </c>
      <c r="B1298" s="9">
        <v>3129</v>
      </c>
      <c r="C1298" s="416"/>
      <c r="D1298" s="415" t="s">
        <v>6796</v>
      </c>
      <c r="F1298" s="1"/>
      <c r="H1298" s="1"/>
    </row>
    <row r="1299" spans="1:8">
      <c r="A1299" s="415" t="s">
        <v>6857</v>
      </c>
      <c r="B1299" s="9">
        <v>2007</v>
      </c>
      <c r="C1299" s="416"/>
      <c r="D1299" s="415" t="s">
        <v>6796</v>
      </c>
      <c r="F1299" s="1"/>
      <c r="H1299" s="1"/>
    </row>
    <row r="1300" spans="1:8">
      <c r="A1300" s="415" t="s">
        <v>6858</v>
      </c>
      <c r="B1300" s="9">
        <v>3053</v>
      </c>
      <c r="C1300" s="416"/>
      <c r="D1300" s="415" t="s">
        <v>6796</v>
      </c>
      <c r="F1300" s="1"/>
      <c r="H1300" s="1"/>
    </row>
    <row r="1301" spans="1:8">
      <c r="A1301" s="415" t="s">
        <v>6859</v>
      </c>
      <c r="B1301" s="9">
        <v>3208</v>
      </c>
      <c r="C1301" s="416"/>
      <c r="D1301" s="415" t="s">
        <v>6796</v>
      </c>
      <c r="F1301" s="1"/>
      <c r="H1301" s="1"/>
    </row>
    <row r="1302" spans="1:8">
      <c r="A1302" s="415" t="s">
        <v>6860</v>
      </c>
      <c r="B1302" s="9">
        <v>2832</v>
      </c>
      <c r="C1302" s="416"/>
      <c r="D1302" s="415" t="s">
        <v>6796</v>
      </c>
      <c r="F1302" s="1"/>
      <c r="H1302" s="1"/>
    </row>
    <row r="1303" spans="1:8">
      <c r="A1303" s="415" t="s">
        <v>6861</v>
      </c>
      <c r="B1303" s="9">
        <v>820</v>
      </c>
      <c r="C1303" s="416"/>
      <c r="D1303" s="415" t="s">
        <v>6796</v>
      </c>
      <c r="F1303" s="1"/>
      <c r="H1303" s="1"/>
    </row>
    <row r="1304" spans="1:8">
      <c r="A1304" s="415" t="s">
        <v>6862</v>
      </c>
      <c r="B1304" s="9">
        <v>2033</v>
      </c>
      <c r="C1304" s="416"/>
      <c r="D1304" s="415" t="s">
        <v>6796</v>
      </c>
      <c r="F1304" s="1"/>
      <c r="H1304" s="1"/>
    </row>
    <row r="1305" spans="1:8">
      <c r="A1305" s="415" t="s">
        <v>6863</v>
      </c>
      <c r="B1305" s="9">
        <v>1114</v>
      </c>
      <c r="C1305" s="416"/>
      <c r="D1305" s="415" t="s">
        <v>6796</v>
      </c>
      <c r="F1305" s="1"/>
      <c r="H1305" s="1"/>
    </row>
    <row r="1306" spans="1:8">
      <c r="A1306" s="415" t="s">
        <v>6650</v>
      </c>
      <c r="B1306" s="9">
        <v>3169</v>
      </c>
      <c r="C1306" s="416"/>
      <c r="D1306" s="415" t="s">
        <v>6796</v>
      </c>
      <c r="F1306" s="1"/>
      <c r="H1306" s="1"/>
    </row>
    <row r="1307" spans="1:8">
      <c r="A1307" s="415" t="s">
        <v>6865</v>
      </c>
      <c r="B1307" s="9">
        <v>3063</v>
      </c>
      <c r="C1307" s="416"/>
      <c r="D1307" s="415" t="s">
        <v>6796</v>
      </c>
      <c r="F1307" s="1"/>
      <c r="H1307" s="1"/>
    </row>
    <row r="1308" spans="1:8">
      <c r="A1308" s="415" t="s">
        <v>6866</v>
      </c>
      <c r="B1308" s="9">
        <v>2025</v>
      </c>
      <c r="C1308" s="416"/>
      <c r="D1308" s="415" t="s">
        <v>6796</v>
      </c>
      <c r="F1308" s="1"/>
      <c r="H1308" s="1"/>
    </row>
    <row r="1309" spans="1:8">
      <c r="A1309" s="415" t="s">
        <v>6868</v>
      </c>
      <c r="B1309" s="9">
        <v>1956</v>
      </c>
      <c r="C1309" s="416"/>
      <c r="D1309" s="415" t="s">
        <v>6796</v>
      </c>
      <c r="F1309" s="1"/>
      <c r="H1309" s="1"/>
    </row>
    <row r="1310" spans="1:8">
      <c r="A1310" s="415" t="s">
        <v>6870</v>
      </c>
      <c r="B1310" s="9">
        <v>3124</v>
      </c>
      <c r="C1310" s="416"/>
      <c r="D1310" s="415" t="s">
        <v>6796</v>
      </c>
      <c r="F1310" s="1"/>
      <c r="H1310" s="1"/>
    </row>
    <row r="1311" spans="1:8">
      <c r="A1311" s="415" t="s">
        <v>6871</v>
      </c>
      <c r="B1311" s="9">
        <v>1065</v>
      </c>
      <c r="C1311" s="416"/>
      <c r="D1311" s="415" t="s">
        <v>6796</v>
      </c>
      <c r="F1311" s="1"/>
      <c r="H1311" s="1"/>
    </row>
    <row r="1312" spans="1:8">
      <c r="A1312" s="415" t="s">
        <v>6872</v>
      </c>
      <c r="B1312" s="9">
        <v>1328</v>
      </c>
      <c r="C1312" s="416"/>
      <c r="D1312" s="415" t="s">
        <v>6796</v>
      </c>
      <c r="F1312" s="1"/>
      <c r="H1312" s="1"/>
    </row>
    <row r="1313" spans="1:8">
      <c r="A1313" s="415" t="s">
        <v>6873</v>
      </c>
      <c r="B1313" s="9">
        <v>1942</v>
      </c>
      <c r="C1313" s="416"/>
      <c r="D1313" s="415" t="s">
        <v>6796</v>
      </c>
      <c r="F1313" s="1"/>
      <c r="H1313" s="1"/>
    </row>
    <row r="1314" spans="1:8">
      <c r="A1314" s="415" t="s">
        <v>6874</v>
      </c>
      <c r="B1314" s="9">
        <v>2198</v>
      </c>
      <c r="C1314" s="416"/>
      <c r="D1314" s="415" t="s">
        <v>6796</v>
      </c>
      <c r="F1314" s="1"/>
      <c r="H1314" s="1"/>
    </row>
    <row r="1315" spans="1:8">
      <c r="A1315" s="415" t="s">
        <v>757</v>
      </c>
      <c r="B1315" s="9">
        <v>1237</v>
      </c>
      <c r="C1315" s="416"/>
      <c r="D1315" s="415" t="s">
        <v>6799</v>
      </c>
      <c r="F1315" s="1"/>
      <c r="H1315" s="1"/>
    </row>
    <row r="1316" spans="1:8">
      <c r="A1316" s="415" t="s">
        <v>6805</v>
      </c>
      <c r="B1316" s="9">
        <v>2760</v>
      </c>
      <c r="C1316" s="416"/>
      <c r="D1316" s="415" t="s">
        <v>6799</v>
      </c>
      <c r="F1316" s="1"/>
      <c r="H1316" s="1"/>
    </row>
    <row r="1317" spans="1:8">
      <c r="A1317" s="415" t="s">
        <v>6806</v>
      </c>
      <c r="B1317" s="9">
        <v>2289</v>
      </c>
      <c r="C1317" s="416"/>
      <c r="D1317" s="415" t="s">
        <v>6799</v>
      </c>
      <c r="F1317" s="1"/>
      <c r="H1317" s="1"/>
    </row>
    <row r="1318" spans="1:8">
      <c r="A1318" s="415" t="s">
        <v>6807</v>
      </c>
      <c r="B1318" s="9">
        <v>1295</v>
      </c>
      <c r="C1318" s="416"/>
      <c r="D1318" s="415" t="s">
        <v>6799</v>
      </c>
      <c r="F1318" s="1"/>
      <c r="H1318" s="1"/>
    </row>
    <row r="1319" spans="1:8">
      <c r="A1319" s="415" t="s">
        <v>6808</v>
      </c>
      <c r="B1319" s="9">
        <v>2512</v>
      </c>
      <c r="C1319" s="416"/>
      <c r="D1319" s="415" t="s">
        <v>6799</v>
      </c>
      <c r="F1319" s="1"/>
      <c r="H1319" s="1"/>
    </row>
    <row r="1320" spans="1:8">
      <c r="A1320" s="415" t="s">
        <v>6812</v>
      </c>
      <c r="B1320" s="9">
        <v>3304</v>
      </c>
      <c r="C1320" s="416"/>
      <c r="D1320" s="415" t="s">
        <v>6799</v>
      </c>
      <c r="F1320" s="1"/>
      <c r="H1320" s="1"/>
    </row>
    <row r="1321" spans="1:8">
      <c r="A1321" s="416" t="s">
        <v>6813</v>
      </c>
      <c r="B1321" s="9">
        <v>3210</v>
      </c>
      <c r="C1321" s="416"/>
      <c r="D1321" s="415" t="s">
        <v>6799</v>
      </c>
      <c r="F1321" s="1"/>
      <c r="H1321" s="1"/>
    </row>
    <row r="1322" spans="1:8">
      <c r="A1322" s="415" t="s">
        <v>6814</v>
      </c>
      <c r="B1322" s="9">
        <v>2210</v>
      </c>
      <c r="C1322" s="416"/>
      <c r="D1322" s="415" t="s">
        <v>6799</v>
      </c>
      <c r="F1322" s="1"/>
      <c r="H1322" s="1"/>
    </row>
    <row r="1323" spans="1:8">
      <c r="A1323" s="415" t="s">
        <v>1338</v>
      </c>
      <c r="B1323" s="9">
        <v>4257</v>
      </c>
      <c r="C1323" s="416"/>
      <c r="D1323" s="415" t="s">
        <v>6799</v>
      </c>
      <c r="F1323" s="1"/>
      <c r="H1323" s="1"/>
    </row>
    <row r="1324" spans="1:8">
      <c r="A1324" s="415" t="s">
        <v>861</v>
      </c>
      <c r="B1324" s="9">
        <v>3506</v>
      </c>
      <c r="C1324" s="416"/>
      <c r="D1324" s="415" t="s">
        <v>6799</v>
      </c>
      <c r="F1324" s="1"/>
      <c r="H1324" s="1"/>
    </row>
    <row r="1325" spans="1:8">
      <c r="A1325" s="415" t="s">
        <v>611</v>
      </c>
      <c r="B1325" s="9">
        <v>3908</v>
      </c>
      <c r="C1325" s="416"/>
      <c r="D1325" s="415" t="s">
        <v>6799</v>
      </c>
      <c r="F1325" s="1"/>
      <c r="H1325" s="1"/>
    </row>
    <row r="1326" spans="1:8">
      <c r="A1326" s="415" t="s">
        <v>6817</v>
      </c>
      <c r="B1326" s="9">
        <v>1431</v>
      </c>
      <c r="C1326" s="416"/>
      <c r="D1326" s="415" t="s">
        <v>6799</v>
      </c>
      <c r="F1326" s="1"/>
      <c r="H1326" s="1"/>
    </row>
    <row r="1327" spans="1:8">
      <c r="A1327" s="416"/>
      <c r="B1327" s="416"/>
      <c r="C1327" s="416"/>
      <c r="D1327" s="416"/>
      <c r="F1327" s="1"/>
      <c r="H1327" s="1"/>
    </row>
    <row r="1328" spans="1:8">
      <c r="A1328" s="415" t="s">
        <v>6796</v>
      </c>
      <c r="B1328" s="417">
        <f>SUM(B1295:B1314)</f>
        <v>45320</v>
      </c>
      <c r="C1328" s="416"/>
      <c r="D1328" s="455">
        <f>B1328/B1294</f>
        <v>0.58675021685935858</v>
      </c>
      <c r="F1328" s="1"/>
      <c r="H1328" s="1"/>
    </row>
    <row r="1329" spans="1:8">
      <c r="A1329" s="415" t="s">
        <v>6799</v>
      </c>
      <c r="B1329" s="421">
        <f>SUM(B1315:B1326)</f>
        <v>31919</v>
      </c>
      <c r="C1329" s="420"/>
      <c r="D1329" s="455">
        <f>B1329/B1294</f>
        <v>0.41324978314064137</v>
      </c>
      <c r="F1329" s="1"/>
      <c r="H1329" s="1"/>
    </row>
    <row r="1330" spans="1:8">
      <c r="A1330" s="419"/>
      <c r="B1330" s="421"/>
      <c r="C1330" s="420"/>
      <c r="D1330" s="450"/>
      <c r="F1330" s="1"/>
      <c r="H1330" s="1"/>
    </row>
    <row r="1331" spans="1:8">
      <c r="F1331" s="1"/>
      <c r="H1331" s="1"/>
    </row>
    <row r="1332" spans="1:8">
      <c r="A1332" s="434" t="s">
        <v>6973</v>
      </c>
      <c r="B1332" s="443">
        <f>SUM(B1333:B1341)</f>
        <v>72316</v>
      </c>
      <c r="C1332" s="420"/>
      <c r="D1332" s="420"/>
      <c r="F1332" s="1"/>
      <c r="H1332" s="1"/>
    </row>
    <row r="1333" spans="1:8">
      <c r="A1333" s="419" t="s">
        <v>3098</v>
      </c>
      <c r="B1333" s="3">
        <v>8341</v>
      </c>
      <c r="C1333" s="420"/>
      <c r="D1333" s="419" t="s">
        <v>6973</v>
      </c>
      <c r="F1333" s="1"/>
      <c r="H1333" s="1"/>
    </row>
    <row r="1334" spans="1:8">
      <c r="A1334" s="419" t="s">
        <v>7070</v>
      </c>
      <c r="B1334" s="3">
        <v>7459</v>
      </c>
      <c r="C1334" s="420"/>
      <c r="D1334" s="419" t="s">
        <v>6973</v>
      </c>
      <c r="F1334" s="1"/>
      <c r="H1334" s="1"/>
    </row>
    <row r="1335" spans="1:8">
      <c r="A1335" s="419" t="s">
        <v>7071</v>
      </c>
      <c r="B1335" s="3">
        <v>8015</v>
      </c>
      <c r="C1335" s="420"/>
      <c r="D1335" s="419" t="s">
        <v>6973</v>
      </c>
      <c r="F1335" s="1"/>
      <c r="H1335" s="1"/>
    </row>
    <row r="1336" spans="1:8">
      <c r="A1336" s="419" t="s">
        <v>7074</v>
      </c>
      <c r="B1336" s="3">
        <v>6885</v>
      </c>
      <c r="C1336" s="420"/>
      <c r="D1336" s="419" t="s">
        <v>6973</v>
      </c>
      <c r="F1336" s="1"/>
      <c r="H1336" s="1"/>
    </row>
    <row r="1337" spans="1:8">
      <c r="A1337" s="419" t="s">
        <v>7078</v>
      </c>
      <c r="B1337" s="4">
        <v>8790</v>
      </c>
      <c r="C1337" s="420"/>
      <c r="D1337" s="419" t="s">
        <v>6973</v>
      </c>
      <c r="F1337" s="1"/>
      <c r="H1337" s="1"/>
    </row>
    <row r="1338" spans="1:8">
      <c r="A1338" s="419" t="s">
        <v>7083</v>
      </c>
      <c r="B1338" s="4">
        <v>8433</v>
      </c>
      <c r="C1338" s="420"/>
      <c r="D1338" s="419" t="s">
        <v>6973</v>
      </c>
      <c r="F1338" s="1"/>
      <c r="H1338" s="1"/>
    </row>
    <row r="1339" spans="1:8">
      <c r="A1339" s="419" t="s">
        <v>7084</v>
      </c>
      <c r="B1339" s="4">
        <v>7884</v>
      </c>
      <c r="C1339" s="420"/>
      <c r="D1339" s="419" t="s">
        <v>6973</v>
      </c>
    </row>
    <row r="1340" spans="1:8">
      <c r="A1340" s="419" t="s">
        <v>3158</v>
      </c>
      <c r="B1340" s="4">
        <v>8368</v>
      </c>
      <c r="C1340" s="420"/>
      <c r="D1340" s="419" t="s">
        <v>6973</v>
      </c>
    </row>
    <row r="1341" spans="1:8">
      <c r="A1341" s="419" t="s">
        <v>7086</v>
      </c>
      <c r="B1341" s="4">
        <v>8141</v>
      </c>
      <c r="C1341" s="420"/>
      <c r="D1341" s="419" t="s">
        <v>6973</v>
      </c>
    </row>
    <row r="1342" spans="1:8">
      <c r="A1342" s="420"/>
      <c r="B1342" s="422"/>
      <c r="C1342" s="420"/>
      <c r="D1342" s="420"/>
    </row>
    <row r="1343" spans="1:8">
      <c r="A1343" s="419" t="s">
        <v>6973</v>
      </c>
      <c r="B1343" s="421">
        <f>SUM(B1333:B1341)</f>
        <v>72316</v>
      </c>
      <c r="C1343" s="423"/>
      <c r="D1343" s="453">
        <f>B1343/B1332</f>
        <v>1</v>
      </c>
    </row>
    <row r="1346" spans="1:4">
      <c r="A1346" s="434" t="s">
        <v>6974</v>
      </c>
      <c r="B1346" s="449">
        <f>SUM(B1347:B1354)</f>
        <v>75919</v>
      </c>
      <c r="C1346" s="420"/>
      <c r="D1346" s="420"/>
    </row>
    <row r="1347" spans="1:4">
      <c r="A1347" s="419" t="s">
        <v>7008</v>
      </c>
      <c r="B1347" s="4">
        <v>10750</v>
      </c>
      <c r="C1347" s="420"/>
      <c r="D1347" s="419" t="s">
        <v>6974</v>
      </c>
    </row>
    <row r="1348" spans="1:4">
      <c r="A1348" s="419" t="s">
        <v>2195</v>
      </c>
      <c r="B1348" s="4">
        <v>10490</v>
      </c>
      <c r="C1348" s="420"/>
      <c r="D1348" s="419" t="s">
        <v>6974</v>
      </c>
    </row>
    <row r="1349" spans="1:4">
      <c r="A1349" s="419" t="s">
        <v>7030</v>
      </c>
      <c r="B1349" s="4">
        <v>11055</v>
      </c>
      <c r="C1349" s="420"/>
      <c r="D1349" s="419" t="s">
        <v>6974</v>
      </c>
    </row>
    <row r="1350" spans="1:4">
      <c r="A1350" s="419" t="s">
        <v>7033</v>
      </c>
      <c r="B1350" s="4">
        <v>11424</v>
      </c>
      <c r="C1350" s="420"/>
      <c r="D1350" s="419" t="s">
        <v>6974</v>
      </c>
    </row>
    <row r="1351" spans="1:4">
      <c r="A1351" s="419" t="s">
        <v>7036</v>
      </c>
      <c r="B1351" s="4">
        <v>9924</v>
      </c>
      <c r="C1351" s="420"/>
      <c r="D1351" s="419" t="s">
        <v>6974</v>
      </c>
    </row>
    <row r="1352" spans="1:4">
      <c r="A1352" s="419" t="s">
        <v>2195</v>
      </c>
      <c r="B1352" s="4">
        <v>7672</v>
      </c>
      <c r="C1352" s="420"/>
      <c r="D1352" s="419" t="s">
        <v>6974</v>
      </c>
    </row>
    <row r="1353" spans="1:4">
      <c r="A1353" s="419" t="s">
        <v>427</v>
      </c>
      <c r="B1353" s="4">
        <v>7454</v>
      </c>
      <c r="C1353" s="420"/>
      <c r="D1353" s="419" t="s">
        <v>6974</v>
      </c>
    </row>
    <row r="1354" spans="1:4">
      <c r="A1354" s="419" t="s">
        <v>7135</v>
      </c>
      <c r="B1354" s="3">
        <v>7150</v>
      </c>
      <c r="C1354" s="420"/>
      <c r="D1354" s="419" t="s">
        <v>6974</v>
      </c>
    </row>
    <row r="1355" spans="1:4">
      <c r="A1355" s="419"/>
      <c r="B1355" s="4"/>
      <c r="C1355" s="420"/>
      <c r="D1355" s="419"/>
    </row>
    <row r="1356" spans="1:4">
      <c r="A1356" s="419" t="s">
        <v>6974</v>
      </c>
      <c r="B1356" s="421">
        <f>SUM(B1347:B1354)</f>
        <v>75919</v>
      </c>
      <c r="C1356" s="420"/>
      <c r="D1356" s="453">
        <f>B1356/B1346</f>
        <v>1</v>
      </c>
    </row>
    <row r="1365" spans="2:2">
      <c r="B1365" s="412"/>
    </row>
    <row r="1387" spans="1:6">
      <c r="A1387" s="410"/>
      <c r="B1387" s="414"/>
      <c r="F1387" s="410"/>
    </row>
    <row r="1388" spans="1:6">
      <c r="A1388" s="410"/>
      <c r="B1388" s="414"/>
      <c r="F1388" s="410"/>
    </row>
    <row r="1396" spans="6:6">
      <c r="F1396" s="410"/>
    </row>
    <row r="1397" spans="6:6">
      <c r="F1397" s="410"/>
    </row>
  </sheetData>
  <printOptions gridLinesSet="0"/>
  <pageMargins left="0.78740157480314965" right="0" top="0.51181102362204722" bottom="0.51181102362204722" header="0.51181102362204722" footer="0.51181102362204722"/>
  <pageSetup paperSize="9" scale="70" orientation="portrait" horizontalDpi="300" verticalDpi="300"/>
  <headerFooter alignWithMargins="0">
    <oddFooter>&amp;C&amp;"Times New Roman,Regular"&amp;8&amp;P of &amp;N</oddFooter>
  </headerFooter>
  <ignoredErrors>
    <ignoredError sqref="B259:B262 B1195:B1197 B1155 B22 B39:B41 B55:B57 B90 B102:B103 B115:B116 B137:B138 B175:B177 B201 B214:B215 B243:B244 B302:B303 B428 B470:B474 B494 B510:B513 B527 B557 B635:B636 B664:B666 B679:B680 B694 B708 B729:B730 B792:B793 B828:B832 B895:B897 B938 B980 B1053 B1096:B1097" formulaRange="1"/>
    <ignoredError sqref="B1198 B23 B89 B199:B200 B229 B287:B288 B330:B331 B410:B411 B374 B449 B475 B526 B556 B591:B592 B707 B847:B848 B937 B953:B954 B981 B1009 B1037:B1038 B1054 B1109:B1110 B1125:B1126 B1138:B1139 B1226:B1230 B1277 B1328:B1329" formulaRange="1" unlockedFormula="1"/>
    <ignoredError sqref="B1172 B1 B44 B60 B119 B180 D199:D201 B204 B265 B306 B354 B334 B379 B530 D556:D557 B573 B593:B595 B612 B615 B649 B698 B711 B743 B755 B767 B770 B779 B835 B851 B900 B921:B922 B925 D937:D938 B941 B995 B1012 B1041 B1057 B1068 B1083 B1100 B1356 B1113 B1129 B1201 B1276 B1278 B1281 B1291 B1332 B1294 B1343 D1343 D1356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G1946"/>
  <sheetViews>
    <sheetView showGridLines="0" workbookViewId="0"/>
  </sheetViews>
  <sheetFormatPr baseColWidth="10" defaultColWidth="12.6640625" defaultRowHeight="14" x14ac:dyDescent="0"/>
  <cols>
    <col min="1" max="1" width="48.83203125" style="5" bestFit="1" customWidth="1"/>
    <col min="2" max="2" width="10" style="5" customWidth="1"/>
    <col min="3" max="3" width="2.33203125" style="5" customWidth="1"/>
    <col min="4" max="4" width="32.6640625" style="5" customWidth="1"/>
    <col min="5" max="16384" width="12.6640625" style="5"/>
  </cols>
  <sheetData>
    <row r="1" spans="1:4">
      <c r="A1" s="231" t="s">
        <v>2912</v>
      </c>
      <c r="B1" s="234">
        <f>SUM(B2:B16)</f>
        <v>74715</v>
      </c>
      <c r="C1" s="185"/>
      <c r="D1" s="185"/>
    </row>
    <row r="2" spans="1:4">
      <c r="A2" s="186" t="s">
        <v>3129</v>
      </c>
      <c r="B2" s="3">
        <v>5177</v>
      </c>
      <c r="C2" s="185"/>
      <c r="D2" s="186" t="s">
        <v>2912</v>
      </c>
    </row>
    <row r="3" spans="1:4">
      <c r="A3" s="186" t="s">
        <v>3130</v>
      </c>
      <c r="B3" s="3">
        <v>5057</v>
      </c>
      <c r="C3" s="185"/>
      <c r="D3" s="186" t="s">
        <v>2912</v>
      </c>
    </row>
    <row r="4" spans="1:4">
      <c r="A4" s="186" t="s">
        <v>3131</v>
      </c>
      <c r="B4" s="3">
        <v>5276</v>
      </c>
      <c r="C4" s="185"/>
      <c r="D4" s="186" t="s">
        <v>2912</v>
      </c>
    </row>
    <row r="5" spans="1:4">
      <c r="A5" s="186" t="s">
        <v>3132</v>
      </c>
      <c r="B5" s="3">
        <v>4259</v>
      </c>
      <c r="C5" s="185"/>
      <c r="D5" s="186" t="s">
        <v>2912</v>
      </c>
    </row>
    <row r="6" spans="1:4">
      <c r="A6" s="186" t="s">
        <v>3110</v>
      </c>
      <c r="B6" s="3">
        <v>5190</v>
      </c>
      <c r="C6" s="185"/>
      <c r="D6" s="186" t="s">
        <v>2912</v>
      </c>
    </row>
    <row r="7" spans="1:4">
      <c r="A7" s="186" t="s">
        <v>3133</v>
      </c>
      <c r="B7" s="3">
        <v>5442</v>
      </c>
      <c r="C7" s="185"/>
      <c r="D7" s="186" t="s">
        <v>2912</v>
      </c>
    </row>
    <row r="8" spans="1:4">
      <c r="A8" s="186" t="s">
        <v>2355</v>
      </c>
      <c r="B8" s="3">
        <v>5447</v>
      </c>
      <c r="C8" s="185"/>
      <c r="D8" s="186" t="s">
        <v>2912</v>
      </c>
    </row>
    <row r="9" spans="1:4">
      <c r="A9" s="186" t="s">
        <v>3134</v>
      </c>
      <c r="B9" s="3">
        <v>4547</v>
      </c>
      <c r="C9" s="185"/>
      <c r="D9" s="186" t="s">
        <v>2912</v>
      </c>
    </row>
    <row r="10" spans="1:4">
      <c r="A10" s="186" t="s">
        <v>3135</v>
      </c>
      <c r="B10" s="3">
        <v>4994</v>
      </c>
      <c r="C10" s="185"/>
      <c r="D10" s="186" t="s">
        <v>2912</v>
      </c>
    </row>
    <row r="11" spans="1:4">
      <c r="A11" s="186" t="s">
        <v>1338</v>
      </c>
      <c r="B11" s="3">
        <v>4966</v>
      </c>
      <c r="C11" s="185"/>
      <c r="D11" s="186" t="s">
        <v>2912</v>
      </c>
    </row>
    <row r="12" spans="1:4">
      <c r="A12" s="186" t="s">
        <v>830</v>
      </c>
      <c r="B12" s="3">
        <v>4763</v>
      </c>
      <c r="C12" s="185"/>
      <c r="D12" s="186" t="s">
        <v>2912</v>
      </c>
    </row>
    <row r="13" spans="1:4">
      <c r="A13" s="186" t="s">
        <v>3136</v>
      </c>
      <c r="B13" s="3">
        <v>2471</v>
      </c>
      <c r="C13" s="185"/>
      <c r="D13" s="186" t="s">
        <v>2912</v>
      </c>
    </row>
    <row r="14" spans="1:4">
      <c r="A14" s="186" t="s">
        <v>3137</v>
      </c>
      <c r="B14" s="3">
        <v>4898</v>
      </c>
      <c r="C14" s="185"/>
      <c r="D14" s="186" t="s">
        <v>2912</v>
      </c>
    </row>
    <row r="15" spans="1:4">
      <c r="A15" s="186" t="s">
        <v>3073</v>
      </c>
      <c r="B15" s="3">
        <v>5834</v>
      </c>
      <c r="C15" s="185"/>
      <c r="D15" s="186" t="s">
        <v>2922</v>
      </c>
    </row>
    <row r="16" spans="1:4">
      <c r="A16" s="186" t="s">
        <v>3074</v>
      </c>
      <c r="B16" s="3">
        <v>6394</v>
      </c>
      <c r="C16" s="185"/>
      <c r="D16" s="186" t="s">
        <v>2922</v>
      </c>
    </row>
    <row r="18" spans="1:4">
      <c r="A18" s="186" t="s">
        <v>2912</v>
      </c>
      <c r="B18" s="174">
        <f>SUM(B2:B14)</f>
        <v>62487</v>
      </c>
      <c r="D18" s="212">
        <f>B18/B1</f>
        <v>0.83633808472194338</v>
      </c>
    </row>
    <row r="19" spans="1:4">
      <c r="A19" s="186" t="s">
        <v>2922</v>
      </c>
      <c r="B19" s="174">
        <f>SUM(B15:B16)</f>
        <v>12228</v>
      </c>
      <c r="D19" s="212">
        <f>B19/B1</f>
        <v>0.16366191527805662</v>
      </c>
    </row>
    <row r="22" spans="1:4">
      <c r="A22" s="240" t="s">
        <v>3824</v>
      </c>
      <c r="B22" s="211">
        <f>SUM(B23:B38)</f>
        <v>74331</v>
      </c>
    </row>
    <row r="23" spans="1:4">
      <c r="A23" s="205" t="s">
        <v>3842</v>
      </c>
      <c r="B23" s="9">
        <v>7003</v>
      </c>
      <c r="C23" s="208"/>
      <c r="D23" s="205" t="s">
        <v>3824</v>
      </c>
    </row>
    <row r="24" spans="1:4">
      <c r="A24" s="205" t="s">
        <v>3843</v>
      </c>
      <c r="B24" s="9">
        <v>6240</v>
      </c>
      <c r="C24" s="208"/>
      <c r="D24" s="205" t="s">
        <v>3824</v>
      </c>
    </row>
    <row r="25" spans="1:4">
      <c r="A25" s="205" t="s">
        <v>3863</v>
      </c>
      <c r="B25" s="3">
        <v>1702</v>
      </c>
      <c r="C25" s="206"/>
      <c r="D25" s="205" t="s">
        <v>3824</v>
      </c>
    </row>
    <row r="26" spans="1:4">
      <c r="A26" s="205" t="s">
        <v>3877</v>
      </c>
      <c r="B26" s="3">
        <v>3609</v>
      </c>
      <c r="C26" s="206"/>
      <c r="D26" s="205" t="s">
        <v>3824</v>
      </c>
    </row>
    <row r="27" spans="1:4" ht="16" customHeight="1">
      <c r="A27" s="205" t="s">
        <v>3887</v>
      </c>
      <c r="B27" s="3">
        <v>1913</v>
      </c>
      <c r="C27" s="206"/>
      <c r="D27" s="205" t="s">
        <v>3824</v>
      </c>
    </row>
    <row r="28" spans="1:4">
      <c r="A28" s="205" t="s">
        <v>3901</v>
      </c>
      <c r="B28" s="3">
        <v>4124</v>
      </c>
      <c r="C28" s="206"/>
      <c r="D28" s="205" t="s">
        <v>3824</v>
      </c>
    </row>
    <row r="29" spans="1:4">
      <c r="A29" s="205" t="s">
        <v>3903</v>
      </c>
      <c r="B29" s="3">
        <v>6506</v>
      </c>
      <c r="C29" s="206"/>
      <c r="D29" s="205" t="s">
        <v>3824</v>
      </c>
    </row>
    <row r="30" spans="1:4">
      <c r="A30" s="205" t="s">
        <v>3904</v>
      </c>
      <c r="B30" s="3">
        <v>7615</v>
      </c>
      <c r="C30" s="206"/>
      <c r="D30" s="205" t="s">
        <v>3824</v>
      </c>
    </row>
    <row r="31" spans="1:4">
      <c r="A31" s="205" t="s">
        <v>3905</v>
      </c>
      <c r="B31" s="3">
        <v>4166</v>
      </c>
      <c r="C31" s="206"/>
      <c r="D31" s="205" t="s">
        <v>3824</v>
      </c>
    </row>
    <row r="32" spans="1:4">
      <c r="A32" s="205" t="s">
        <v>3907</v>
      </c>
      <c r="B32" s="3">
        <v>4059</v>
      </c>
      <c r="C32" s="206"/>
      <c r="D32" s="205" t="s">
        <v>3824</v>
      </c>
    </row>
    <row r="33" spans="1:4">
      <c r="A33" s="205" t="s">
        <v>3913</v>
      </c>
      <c r="B33" s="3">
        <v>4993</v>
      </c>
      <c r="C33" s="206"/>
      <c r="D33" s="205" t="s">
        <v>3824</v>
      </c>
    </row>
    <row r="34" spans="1:4">
      <c r="A34" s="205" t="s">
        <v>3919</v>
      </c>
      <c r="B34" s="3">
        <v>4786</v>
      </c>
      <c r="C34" s="206"/>
      <c r="D34" s="205" t="s">
        <v>3824</v>
      </c>
    </row>
    <row r="35" spans="1:4">
      <c r="A35" s="205" t="s">
        <v>3938</v>
      </c>
      <c r="B35" s="3">
        <v>6123</v>
      </c>
      <c r="C35" s="206"/>
      <c r="D35" s="205" t="s">
        <v>3824</v>
      </c>
    </row>
    <row r="36" spans="1:4">
      <c r="A36" s="205" t="s">
        <v>3945</v>
      </c>
      <c r="B36" s="3">
        <v>5725</v>
      </c>
      <c r="C36" s="206"/>
      <c r="D36" s="205" t="s">
        <v>3824</v>
      </c>
    </row>
    <row r="37" spans="1:4">
      <c r="A37" s="205" t="s">
        <v>3878</v>
      </c>
      <c r="B37" s="4">
        <v>3649</v>
      </c>
      <c r="C37" s="206"/>
      <c r="D37" s="205" t="s">
        <v>3826</v>
      </c>
    </row>
    <row r="38" spans="1:4">
      <c r="A38" s="205" t="s">
        <v>3923</v>
      </c>
      <c r="B38" s="3">
        <v>2118</v>
      </c>
      <c r="C38" s="206"/>
      <c r="D38" s="205" t="s">
        <v>3830</v>
      </c>
    </row>
    <row r="39" spans="1:4">
      <c r="A39" s="205"/>
      <c r="B39" s="4"/>
      <c r="C39" s="206"/>
      <c r="D39" s="205"/>
    </row>
    <row r="40" spans="1:4">
      <c r="A40" s="205" t="s">
        <v>3824</v>
      </c>
      <c r="B40" s="4">
        <f>SUM(B23:B36)</f>
        <v>68564</v>
      </c>
      <c r="C40" s="206"/>
      <c r="D40" s="242">
        <f>B40/B22</f>
        <v>0.92241460494275607</v>
      </c>
    </row>
    <row r="41" spans="1:4">
      <c r="A41" s="205" t="s">
        <v>3826</v>
      </c>
      <c r="B41" s="4">
        <f>B37</f>
        <v>3649</v>
      </c>
      <c r="C41" s="206"/>
      <c r="D41" s="242">
        <f>B41/B22</f>
        <v>4.9091227078876913E-2</v>
      </c>
    </row>
    <row r="42" spans="1:4">
      <c r="A42" s="205" t="s">
        <v>3830</v>
      </c>
      <c r="B42" s="4">
        <f>B38</f>
        <v>2118</v>
      </c>
      <c r="C42" s="206"/>
      <c r="D42" s="242">
        <f>B42/B22</f>
        <v>2.8494167978367034E-2</v>
      </c>
    </row>
    <row r="43" spans="1:4">
      <c r="A43" s="205"/>
      <c r="B43" s="4"/>
      <c r="C43" s="206"/>
      <c r="D43" s="205"/>
    </row>
    <row r="45" spans="1:4">
      <c r="A45" s="218" t="s">
        <v>3225</v>
      </c>
      <c r="B45" s="219">
        <f>SUM(B46:B73)</f>
        <v>71303</v>
      </c>
      <c r="C45" s="192"/>
      <c r="D45" s="192"/>
    </row>
    <row r="46" spans="1:4">
      <c r="A46" s="191" t="s">
        <v>3262</v>
      </c>
      <c r="B46" s="3">
        <v>2341</v>
      </c>
      <c r="C46" s="192"/>
      <c r="D46" s="191" t="s">
        <v>3225</v>
      </c>
    </row>
    <row r="47" spans="1:4">
      <c r="A47" s="191" t="s">
        <v>3263</v>
      </c>
      <c r="B47" s="3">
        <v>3817</v>
      </c>
      <c r="C47" s="192"/>
      <c r="D47" s="191" t="s">
        <v>3225</v>
      </c>
    </row>
    <row r="48" spans="1:4">
      <c r="A48" s="191" t="s">
        <v>3265</v>
      </c>
      <c r="B48" s="3">
        <v>1873</v>
      </c>
      <c r="C48" s="192"/>
      <c r="D48" s="191" t="s">
        <v>3225</v>
      </c>
    </row>
    <row r="49" spans="1:4">
      <c r="A49" s="191" t="s">
        <v>3266</v>
      </c>
      <c r="B49" s="3">
        <v>2262</v>
      </c>
      <c r="C49" s="192"/>
      <c r="D49" s="191" t="s">
        <v>3225</v>
      </c>
    </row>
    <row r="50" spans="1:4">
      <c r="A50" s="191" t="s">
        <v>3267</v>
      </c>
      <c r="B50" s="3">
        <v>1891</v>
      </c>
      <c r="C50" s="192"/>
      <c r="D50" s="191" t="s">
        <v>3225</v>
      </c>
    </row>
    <row r="51" spans="1:4">
      <c r="A51" s="191" t="s">
        <v>3268</v>
      </c>
      <c r="B51" s="3">
        <v>2008</v>
      </c>
      <c r="C51" s="192"/>
      <c r="D51" s="191" t="s">
        <v>3225</v>
      </c>
    </row>
    <row r="52" spans="1:4">
      <c r="A52" s="191" t="s">
        <v>3269</v>
      </c>
      <c r="B52" s="3">
        <v>1927</v>
      </c>
      <c r="C52" s="192"/>
      <c r="D52" s="191" t="s">
        <v>3225</v>
      </c>
    </row>
    <row r="53" spans="1:4">
      <c r="A53" s="191" t="s">
        <v>3270</v>
      </c>
      <c r="B53" s="3">
        <v>1932</v>
      </c>
      <c r="C53" s="192"/>
      <c r="D53" s="191" t="s">
        <v>3225</v>
      </c>
    </row>
    <row r="54" spans="1:4">
      <c r="A54" s="191" t="s">
        <v>3271</v>
      </c>
      <c r="B54" s="3">
        <v>4641</v>
      </c>
      <c r="C54" s="192"/>
      <c r="D54" s="191" t="s">
        <v>3225</v>
      </c>
    </row>
    <row r="55" spans="1:4">
      <c r="A55" s="191" t="s">
        <v>3272</v>
      </c>
      <c r="B55" s="3">
        <v>2533</v>
      </c>
      <c r="C55" s="192"/>
      <c r="D55" s="191" t="s">
        <v>3225</v>
      </c>
    </row>
    <row r="56" spans="1:4">
      <c r="A56" s="191" t="s">
        <v>1343</v>
      </c>
      <c r="B56" s="3">
        <v>1841</v>
      </c>
      <c r="C56" s="192"/>
      <c r="D56" s="191" t="s">
        <v>3225</v>
      </c>
    </row>
    <row r="57" spans="1:4">
      <c r="A57" s="191" t="s">
        <v>3273</v>
      </c>
      <c r="B57" s="3">
        <v>2105</v>
      </c>
      <c r="C57" s="192"/>
      <c r="D57" s="191" t="s">
        <v>3225</v>
      </c>
    </row>
    <row r="58" spans="1:4">
      <c r="A58" s="191" t="s">
        <v>3274</v>
      </c>
      <c r="B58" s="3">
        <v>1799</v>
      </c>
      <c r="C58" s="192"/>
      <c r="D58" s="191" t="s">
        <v>3225</v>
      </c>
    </row>
    <row r="59" spans="1:4">
      <c r="A59" s="191" t="s">
        <v>3275</v>
      </c>
      <c r="B59" s="3">
        <v>2131</v>
      </c>
      <c r="C59" s="192"/>
      <c r="D59" s="191" t="s">
        <v>3225</v>
      </c>
    </row>
    <row r="60" spans="1:4">
      <c r="A60" s="191" t="s">
        <v>3276</v>
      </c>
      <c r="B60" s="4">
        <v>1840</v>
      </c>
      <c r="C60" s="192"/>
      <c r="D60" s="191" t="s">
        <v>3225</v>
      </c>
    </row>
    <row r="61" spans="1:4">
      <c r="A61" s="191" t="s">
        <v>3277</v>
      </c>
      <c r="B61" s="4">
        <v>3742</v>
      </c>
      <c r="C61" s="192"/>
      <c r="D61" s="191" t="s">
        <v>3225</v>
      </c>
    </row>
    <row r="62" spans="1:4">
      <c r="A62" s="191" t="s">
        <v>3278</v>
      </c>
      <c r="B62" s="4">
        <v>2445</v>
      </c>
      <c r="C62" s="192"/>
      <c r="D62" s="191" t="s">
        <v>3225</v>
      </c>
    </row>
    <row r="63" spans="1:4">
      <c r="A63" s="191" t="s">
        <v>3279</v>
      </c>
      <c r="B63" s="4">
        <v>1932</v>
      </c>
      <c r="C63" s="192"/>
      <c r="D63" s="191" t="s">
        <v>3225</v>
      </c>
    </row>
    <row r="64" spans="1:4">
      <c r="A64" s="191" t="s">
        <v>3282</v>
      </c>
      <c r="B64" s="4">
        <v>2267</v>
      </c>
      <c r="C64" s="192"/>
      <c r="D64" s="191" t="s">
        <v>3225</v>
      </c>
    </row>
    <row r="65" spans="1:4">
      <c r="A65" s="191" t="s">
        <v>3283</v>
      </c>
      <c r="B65" s="4">
        <v>2360</v>
      </c>
      <c r="C65" s="192"/>
      <c r="D65" s="191" t="s">
        <v>3225</v>
      </c>
    </row>
    <row r="66" spans="1:4">
      <c r="A66" s="191" t="s">
        <v>3284</v>
      </c>
      <c r="B66" s="4">
        <v>1900</v>
      </c>
      <c r="C66" s="192"/>
      <c r="D66" s="191" t="s">
        <v>3225</v>
      </c>
    </row>
    <row r="67" spans="1:4">
      <c r="A67" s="191" t="s">
        <v>538</v>
      </c>
      <c r="B67" s="4">
        <v>3599</v>
      </c>
      <c r="C67" s="192"/>
      <c r="D67" s="191" t="s">
        <v>3225</v>
      </c>
    </row>
    <row r="68" spans="1:4">
      <c r="A68" s="191" t="s">
        <v>2099</v>
      </c>
      <c r="B68" s="4">
        <v>3521</v>
      </c>
      <c r="C68" s="192"/>
      <c r="D68" s="191" t="s">
        <v>3225</v>
      </c>
    </row>
    <row r="69" spans="1:4">
      <c r="A69" s="191" t="s">
        <v>3287</v>
      </c>
      <c r="B69" s="4">
        <v>2338</v>
      </c>
      <c r="C69" s="192"/>
      <c r="D69" s="191" t="s">
        <v>3225</v>
      </c>
    </row>
    <row r="70" spans="1:4">
      <c r="A70" s="191" t="s">
        <v>3289</v>
      </c>
      <c r="B70" s="4">
        <v>2195</v>
      </c>
      <c r="C70" s="192"/>
      <c r="D70" s="191" t="s">
        <v>3225</v>
      </c>
    </row>
    <row r="71" spans="1:4">
      <c r="A71" s="191" t="s">
        <v>3291</v>
      </c>
      <c r="B71" s="4">
        <v>4177</v>
      </c>
      <c r="C71" s="192"/>
      <c r="D71" s="191" t="s">
        <v>3225</v>
      </c>
    </row>
    <row r="72" spans="1:4">
      <c r="A72" s="191" t="s">
        <v>3292</v>
      </c>
      <c r="B72" s="4">
        <v>1803</v>
      </c>
      <c r="C72" s="192"/>
      <c r="D72" s="191" t="s">
        <v>3225</v>
      </c>
    </row>
    <row r="73" spans="1:4">
      <c r="A73" s="191" t="s">
        <v>3281</v>
      </c>
      <c r="B73" s="4">
        <v>4083</v>
      </c>
      <c r="C73" s="192"/>
      <c r="D73" s="191" t="s">
        <v>3231</v>
      </c>
    </row>
    <row r="74" spans="1:4">
      <c r="A74" s="193"/>
      <c r="B74" s="193"/>
      <c r="C74" s="193"/>
      <c r="D74" s="193"/>
    </row>
    <row r="75" spans="1:4">
      <c r="A75" s="191" t="s">
        <v>3225</v>
      </c>
      <c r="B75" s="196">
        <f>SUM(B46:B72)</f>
        <v>67220</v>
      </c>
      <c r="C75" s="193"/>
      <c r="D75" s="193"/>
    </row>
    <row r="76" spans="1:4">
      <c r="A76" s="191" t="s">
        <v>3231</v>
      </c>
      <c r="B76" s="196">
        <f>B73</f>
        <v>4083</v>
      </c>
      <c r="C76" s="193"/>
      <c r="D76" s="193"/>
    </row>
    <row r="79" spans="1:4">
      <c r="A79" s="224" t="s">
        <v>2675</v>
      </c>
      <c r="B79" s="211">
        <f>SUM(B80:B100)</f>
        <v>77715</v>
      </c>
    </row>
    <row r="80" spans="1:4">
      <c r="A80" s="175" t="s">
        <v>2700</v>
      </c>
      <c r="B80" s="3">
        <v>7422</v>
      </c>
      <c r="C80" s="2"/>
      <c r="D80" s="175" t="s">
        <v>2675</v>
      </c>
    </row>
    <row r="81" spans="1:4">
      <c r="A81" s="175" t="s">
        <v>2701</v>
      </c>
      <c r="B81" s="3">
        <v>4886</v>
      </c>
      <c r="C81" s="2"/>
      <c r="D81" s="175" t="s">
        <v>2675</v>
      </c>
    </row>
    <row r="82" spans="1:4">
      <c r="A82" s="175" t="s">
        <v>2704</v>
      </c>
      <c r="B82" s="3">
        <v>4233</v>
      </c>
      <c r="C82" s="2"/>
      <c r="D82" s="175" t="s">
        <v>2675</v>
      </c>
    </row>
    <row r="83" spans="1:4">
      <c r="A83" s="175" t="s">
        <v>2305</v>
      </c>
      <c r="B83" s="3">
        <v>6070</v>
      </c>
      <c r="C83" s="2"/>
      <c r="D83" s="175" t="s">
        <v>2675</v>
      </c>
    </row>
    <row r="84" spans="1:4">
      <c r="A84" s="175" t="s">
        <v>2706</v>
      </c>
      <c r="B84" s="3">
        <v>4285</v>
      </c>
      <c r="C84" s="2"/>
      <c r="D84" s="175" t="s">
        <v>2675</v>
      </c>
    </row>
    <row r="85" spans="1:4">
      <c r="A85" s="175" t="s">
        <v>2707</v>
      </c>
      <c r="B85" s="3">
        <v>4538</v>
      </c>
      <c r="C85" s="2"/>
      <c r="D85" s="175" t="s">
        <v>2675</v>
      </c>
    </row>
    <row r="86" spans="1:4">
      <c r="A86" s="175" t="s">
        <v>2714</v>
      </c>
      <c r="B86" s="3">
        <v>6329</v>
      </c>
      <c r="C86" s="2"/>
      <c r="D86" s="175" t="s">
        <v>2675</v>
      </c>
    </row>
    <row r="87" spans="1:4">
      <c r="A87" s="175" t="s">
        <v>2716</v>
      </c>
      <c r="B87" s="3">
        <v>3770</v>
      </c>
      <c r="C87" s="2"/>
      <c r="D87" s="175" t="s">
        <v>2675</v>
      </c>
    </row>
    <row r="88" spans="1:4">
      <c r="A88" s="175" t="s">
        <v>2414</v>
      </c>
      <c r="B88" s="3">
        <v>4962</v>
      </c>
      <c r="C88" s="2"/>
      <c r="D88" s="175" t="s">
        <v>2675</v>
      </c>
    </row>
    <row r="89" spans="1:4">
      <c r="A89" s="175" t="s">
        <v>2719</v>
      </c>
      <c r="B89" s="3">
        <v>4070</v>
      </c>
      <c r="C89" s="2"/>
      <c r="D89" s="175" t="s">
        <v>2675</v>
      </c>
    </row>
    <row r="90" spans="1:4">
      <c r="A90" s="175" t="s">
        <v>2724</v>
      </c>
      <c r="B90" s="3">
        <v>4179</v>
      </c>
      <c r="C90" s="2"/>
      <c r="D90" s="175" t="s">
        <v>2675</v>
      </c>
    </row>
    <row r="91" spans="1:4">
      <c r="A91" s="175" t="s">
        <v>2725</v>
      </c>
      <c r="B91" s="3">
        <v>1616</v>
      </c>
      <c r="C91" s="2"/>
      <c r="D91" s="2" t="s">
        <v>2675</v>
      </c>
    </row>
    <row r="92" spans="1:4">
      <c r="A92" s="175" t="s">
        <v>2726</v>
      </c>
      <c r="B92" s="3">
        <v>6288</v>
      </c>
      <c r="C92" s="2"/>
      <c r="D92" s="175" t="s">
        <v>2675</v>
      </c>
    </row>
    <row r="93" spans="1:4">
      <c r="A93" s="175" t="s">
        <v>2705</v>
      </c>
      <c r="B93" s="4">
        <v>2298</v>
      </c>
      <c r="C93" s="2"/>
      <c r="D93" s="175" t="s">
        <v>2677</v>
      </c>
    </row>
    <row r="94" spans="1:4">
      <c r="A94" s="175" t="s">
        <v>2707</v>
      </c>
      <c r="B94" s="4">
        <v>1469</v>
      </c>
      <c r="C94" s="2"/>
      <c r="D94" s="175" t="s">
        <v>2677</v>
      </c>
    </row>
    <row r="95" spans="1:4">
      <c r="A95" s="175" t="s">
        <v>2716</v>
      </c>
      <c r="B95" s="4">
        <v>1343</v>
      </c>
      <c r="C95" s="2"/>
      <c r="D95" s="175" t="s">
        <v>2677</v>
      </c>
    </row>
    <row r="96" spans="1:4">
      <c r="A96" s="175" t="s">
        <v>2717</v>
      </c>
      <c r="B96" s="4">
        <v>4799</v>
      </c>
      <c r="C96" s="2"/>
      <c r="D96" s="175" t="s">
        <v>2677</v>
      </c>
    </row>
    <row r="97" spans="1:4">
      <c r="A97" s="175" t="s">
        <v>2414</v>
      </c>
      <c r="B97" s="4">
        <v>4</v>
      </c>
      <c r="C97" s="2"/>
      <c r="D97" s="175" t="s">
        <v>2677</v>
      </c>
    </row>
    <row r="98" spans="1:4">
      <c r="A98" s="175" t="s">
        <v>2725</v>
      </c>
      <c r="B98" s="4">
        <v>538</v>
      </c>
      <c r="C98" s="2"/>
      <c r="D98" s="175" t="s">
        <v>2677</v>
      </c>
    </row>
    <row r="99" spans="1:4">
      <c r="A99" s="175" t="s">
        <v>2727</v>
      </c>
      <c r="B99" s="4">
        <v>2321</v>
      </c>
      <c r="C99" s="2"/>
      <c r="D99" s="175" t="s">
        <v>2677</v>
      </c>
    </row>
    <row r="100" spans="1:4">
      <c r="A100" s="175" t="s">
        <v>2728</v>
      </c>
      <c r="B100" s="4">
        <v>2295</v>
      </c>
      <c r="C100" s="2"/>
      <c r="D100" s="175" t="s">
        <v>2677</v>
      </c>
    </row>
    <row r="102" spans="1:4">
      <c r="A102" s="175" t="s">
        <v>2675</v>
      </c>
      <c r="B102" s="174">
        <f>SUM(B80:B92)</f>
        <v>62648</v>
      </c>
      <c r="D102" s="212">
        <f>B102/B79</f>
        <v>0.80612494370456156</v>
      </c>
    </row>
    <row r="103" spans="1:4">
      <c r="A103" s="175" t="s">
        <v>2677</v>
      </c>
      <c r="B103" s="174">
        <f>SUM(B93:B100)</f>
        <v>15067</v>
      </c>
      <c r="D103" s="212">
        <f>B103/B79</f>
        <v>0.19387505629543847</v>
      </c>
    </row>
    <row r="104" spans="1:4">
      <c r="A104" s="175"/>
    </row>
    <row r="105" spans="1:4">
      <c r="A105" s="175"/>
    </row>
    <row r="106" spans="1:4">
      <c r="A106" s="227" t="s">
        <v>3968</v>
      </c>
      <c r="B106" s="228">
        <f>SUM(B107:B126)</f>
        <v>78250</v>
      </c>
      <c r="C106" s="198"/>
      <c r="D106" s="198"/>
    </row>
    <row r="107" spans="1:4">
      <c r="A107" s="197" t="s">
        <v>3502</v>
      </c>
      <c r="B107" s="3">
        <v>2317</v>
      </c>
      <c r="C107" s="198"/>
      <c r="D107" s="197" t="s">
        <v>3496</v>
      </c>
    </row>
    <row r="108" spans="1:4">
      <c r="A108" s="197" t="s">
        <v>3504</v>
      </c>
      <c r="B108" s="3">
        <v>3974</v>
      </c>
      <c r="C108" s="198"/>
      <c r="D108" s="197" t="s">
        <v>3496</v>
      </c>
    </row>
    <row r="109" spans="1:4">
      <c r="A109" s="197" t="s">
        <v>3505</v>
      </c>
      <c r="B109" s="3">
        <v>6076</v>
      </c>
      <c r="C109" s="198"/>
      <c r="D109" s="197" t="s">
        <v>3496</v>
      </c>
    </row>
    <row r="110" spans="1:4">
      <c r="A110" s="197" t="s">
        <v>3506</v>
      </c>
      <c r="B110" s="3">
        <v>6821</v>
      </c>
      <c r="C110" s="198"/>
      <c r="D110" s="197" t="s">
        <v>3496</v>
      </c>
    </row>
    <row r="111" spans="1:4">
      <c r="A111" s="197" t="s">
        <v>3507</v>
      </c>
      <c r="B111" s="3">
        <v>5911</v>
      </c>
      <c r="C111" s="198"/>
      <c r="D111" s="197" t="s">
        <v>3496</v>
      </c>
    </row>
    <row r="112" spans="1:4">
      <c r="A112" s="197" t="s">
        <v>3508</v>
      </c>
      <c r="B112" s="3">
        <v>3869</v>
      </c>
      <c r="C112" s="198"/>
      <c r="D112" s="197" t="s">
        <v>3496</v>
      </c>
    </row>
    <row r="113" spans="1:4">
      <c r="A113" s="197" t="s">
        <v>3509</v>
      </c>
      <c r="B113" s="3">
        <v>5606</v>
      </c>
      <c r="C113" s="198"/>
      <c r="D113" s="197" t="s">
        <v>3496</v>
      </c>
    </row>
    <row r="114" spans="1:4">
      <c r="A114" s="197" t="s">
        <v>3510</v>
      </c>
      <c r="B114" s="3">
        <v>4307</v>
      </c>
      <c r="C114" s="198"/>
      <c r="D114" s="197" t="s">
        <v>3496</v>
      </c>
    </row>
    <row r="115" spans="1:4">
      <c r="A115" s="197" t="s">
        <v>3511</v>
      </c>
      <c r="B115" s="3">
        <v>4601</v>
      </c>
      <c r="C115" s="198"/>
      <c r="D115" s="197" t="s">
        <v>3496</v>
      </c>
    </row>
    <row r="116" spans="1:4">
      <c r="A116" s="197" t="s">
        <v>3512</v>
      </c>
      <c r="B116" s="3">
        <v>3630</v>
      </c>
      <c r="C116" s="198"/>
      <c r="D116" s="197" t="s">
        <v>3496</v>
      </c>
    </row>
    <row r="117" spans="1:4">
      <c r="A117" s="197" t="s">
        <v>3513</v>
      </c>
      <c r="B117" s="3">
        <v>3784</v>
      </c>
      <c r="C117" s="198"/>
      <c r="D117" s="197" t="s">
        <v>3496</v>
      </c>
    </row>
    <row r="118" spans="1:4">
      <c r="A118" s="197" t="s">
        <v>3514</v>
      </c>
      <c r="B118" s="3">
        <v>5467</v>
      </c>
      <c r="C118" s="198"/>
      <c r="D118" s="197" t="s">
        <v>3496</v>
      </c>
    </row>
    <row r="119" spans="1:4">
      <c r="A119" s="197" t="s">
        <v>3515</v>
      </c>
      <c r="B119" s="3">
        <v>5250</v>
      </c>
      <c r="C119" s="198"/>
      <c r="D119" s="197" t="s">
        <v>3496</v>
      </c>
    </row>
    <row r="120" spans="1:4">
      <c r="A120" s="197" t="s">
        <v>3516</v>
      </c>
      <c r="B120" s="3">
        <v>2087</v>
      </c>
      <c r="C120" s="198"/>
      <c r="D120" s="197" t="s">
        <v>3496</v>
      </c>
    </row>
    <row r="121" spans="1:4">
      <c r="A121" s="197" t="s">
        <v>3517</v>
      </c>
      <c r="B121" s="4">
        <v>2268</v>
      </c>
      <c r="C121" s="198"/>
      <c r="D121" s="197" t="s">
        <v>3496</v>
      </c>
    </row>
    <row r="122" spans="1:4">
      <c r="A122" s="197" t="s">
        <v>3518</v>
      </c>
      <c r="B122" s="4">
        <v>2163</v>
      </c>
      <c r="C122" s="198"/>
      <c r="D122" s="197" t="s">
        <v>3496</v>
      </c>
    </row>
    <row r="123" spans="1:4">
      <c r="A123" s="197" t="s">
        <v>3520</v>
      </c>
      <c r="B123" s="4">
        <v>2063</v>
      </c>
      <c r="C123" s="198"/>
      <c r="D123" s="197" t="s">
        <v>3496</v>
      </c>
    </row>
    <row r="124" spans="1:4">
      <c r="A124" s="197" t="s">
        <v>3526</v>
      </c>
      <c r="B124" s="4">
        <v>2161</v>
      </c>
      <c r="C124" s="198"/>
      <c r="D124" s="197" t="s">
        <v>3496</v>
      </c>
    </row>
    <row r="125" spans="1:4">
      <c r="A125" s="197" t="s">
        <v>3527</v>
      </c>
      <c r="B125" s="4">
        <v>3756</v>
      </c>
      <c r="C125" s="198"/>
      <c r="D125" s="197" t="s">
        <v>3496</v>
      </c>
    </row>
    <row r="126" spans="1:4">
      <c r="A126" s="197" t="s">
        <v>3528</v>
      </c>
      <c r="B126" s="4">
        <v>2139</v>
      </c>
      <c r="C126" s="198"/>
      <c r="D126" s="197" t="s">
        <v>3496</v>
      </c>
    </row>
    <row r="127" spans="1:4">
      <c r="A127" s="175"/>
    </row>
    <row r="128" spans="1:4">
      <c r="A128" s="197" t="s">
        <v>3496</v>
      </c>
      <c r="B128" s="174">
        <f>SUM(B107:B126)</f>
        <v>78250</v>
      </c>
      <c r="D128" s="212">
        <f>B128/B106</f>
        <v>1</v>
      </c>
    </row>
    <row r="129" spans="1:4">
      <c r="A129" s="175"/>
    </row>
    <row r="130" spans="1:4">
      <c r="A130" s="175"/>
    </row>
    <row r="131" spans="1:4">
      <c r="A131" s="231" t="s">
        <v>2913</v>
      </c>
      <c r="B131" s="234">
        <f>SUM(B132:B147)</f>
        <v>78026</v>
      </c>
      <c r="C131" s="185"/>
      <c r="D131" s="185"/>
    </row>
    <row r="132" spans="1:4">
      <c r="A132" s="186" t="s">
        <v>2957</v>
      </c>
      <c r="B132" s="3">
        <v>6624</v>
      </c>
      <c r="C132" s="185"/>
      <c r="D132" s="186" t="s">
        <v>2913</v>
      </c>
    </row>
    <row r="133" spans="1:4">
      <c r="A133" s="186" t="s">
        <v>2961</v>
      </c>
      <c r="B133" s="3">
        <v>3936</v>
      </c>
      <c r="C133" s="185"/>
      <c r="D133" s="186" t="s">
        <v>2913</v>
      </c>
    </row>
    <row r="134" spans="1:4">
      <c r="A134" s="186" t="s">
        <v>2962</v>
      </c>
      <c r="B134" s="3">
        <v>3798</v>
      </c>
      <c r="C134" s="185"/>
      <c r="D134" s="186" t="s">
        <v>2913</v>
      </c>
    </row>
    <row r="135" spans="1:4">
      <c r="A135" s="186" t="s">
        <v>2963</v>
      </c>
      <c r="B135" s="3">
        <v>4321</v>
      </c>
      <c r="C135" s="185"/>
      <c r="D135" s="186" t="s">
        <v>2913</v>
      </c>
    </row>
    <row r="136" spans="1:4">
      <c r="A136" s="186" t="s">
        <v>2964</v>
      </c>
      <c r="B136" s="3">
        <v>4335</v>
      </c>
      <c r="C136" s="185"/>
      <c r="D136" s="186" t="s">
        <v>2913</v>
      </c>
    </row>
    <row r="137" spans="1:4">
      <c r="A137" s="186" t="s">
        <v>2967</v>
      </c>
      <c r="B137" s="3">
        <v>7340</v>
      </c>
      <c r="C137" s="185"/>
      <c r="D137" s="186" t="s">
        <v>2913</v>
      </c>
    </row>
    <row r="138" spans="1:4">
      <c r="A138" s="186" t="s">
        <v>2969</v>
      </c>
      <c r="B138" s="3">
        <v>3821</v>
      </c>
      <c r="C138" s="185"/>
      <c r="D138" s="186" t="s">
        <v>2913</v>
      </c>
    </row>
    <row r="139" spans="1:4">
      <c r="A139" s="186" t="s">
        <v>2279</v>
      </c>
      <c r="B139" s="3">
        <v>4636</v>
      </c>
      <c r="C139" s="185"/>
      <c r="D139" s="186" t="s">
        <v>2913</v>
      </c>
    </row>
    <row r="140" spans="1:4">
      <c r="A140" s="186" t="s">
        <v>2970</v>
      </c>
      <c r="B140" s="3">
        <v>6406</v>
      </c>
      <c r="C140" s="185"/>
      <c r="D140" s="186" t="s">
        <v>2913</v>
      </c>
    </row>
    <row r="141" spans="1:4">
      <c r="A141" s="186" t="s">
        <v>2971</v>
      </c>
      <c r="B141" s="3">
        <v>5634</v>
      </c>
      <c r="C141" s="185"/>
      <c r="D141" s="186" t="s">
        <v>2913</v>
      </c>
    </row>
    <row r="142" spans="1:4">
      <c r="A142" s="186" t="s">
        <v>2973</v>
      </c>
      <c r="B142" s="3">
        <v>5770</v>
      </c>
      <c r="C142" s="185"/>
      <c r="D142" s="186" t="s">
        <v>2913</v>
      </c>
    </row>
    <row r="143" spans="1:4">
      <c r="A143" s="186" t="s">
        <v>2977</v>
      </c>
      <c r="B143" s="3">
        <v>4373</v>
      </c>
      <c r="C143" s="185"/>
      <c r="D143" s="186" t="s">
        <v>2913</v>
      </c>
    </row>
    <row r="144" spans="1:4">
      <c r="A144" s="186" t="s">
        <v>2978</v>
      </c>
      <c r="B144" s="3">
        <v>3551</v>
      </c>
      <c r="C144" s="185"/>
      <c r="D144" s="186" t="s">
        <v>2913</v>
      </c>
    </row>
    <row r="145" spans="1:4">
      <c r="A145" s="186" t="s">
        <v>2979</v>
      </c>
      <c r="B145" s="3">
        <v>2671</v>
      </c>
      <c r="C145" s="185"/>
      <c r="D145" s="186" t="s">
        <v>2913</v>
      </c>
    </row>
    <row r="146" spans="1:4">
      <c r="A146" s="186" t="s">
        <v>2981</v>
      </c>
      <c r="B146" s="3">
        <v>6220</v>
      </c>
      <c r="C146" s="185"/>
      <c r="D146" s="186" t="s">
        <v>2913</v>
      </c>
    </row>
    <row r="147" spans="1:4">
      <c r="A147" s="186" t="s">
        <v>2986</v>
      </c>
      <c r="B147" s="4">
        <v>4590</v>
      </c>
      <c r="C147" s="185"/>
      <c r="D147" s="186" t="s">
        <v>2913</v>
      </c>
    </row>
    <row r="148" spans="1:4">
      <c r="A148" s="175"/>
    </row>
    <row r="149" spans="1:4">
      <c r="A149" s="186" t="s">
        <v>2913</v>
      </c>
      <c r="B149" s="174">
        <f>SUM(B132:B147)</f>
        <v>78026</v>
      </c>
      <c r="D149" s="212">
        <f>B149/B131</f>
        <v>1</v>
      </c>
    </row>
    <row r="150" spans="1:4">
      <c r="A150" s="175"/>
    </row>
    <row r="151" spans="1:4">
      <c r="A151" s="175"/>
    </row>
    <row r="152" spans="1:4">
      <c r="A152" s="224" t="s">
        <v>2676</v>
      </c>
      <c r="B152" s="226">
        <f>SUM(B153:B169)</f>
        <v>73984</v>
      </c>
      <c r="C152" s="2"/>
      <c r="D152" s="2"/>
    </row>
    <row r="153" spans="1:4">
      <c r="A153" s="175" t="s">
        <v>2751</v>
      </c>
      <c r="B153" s="3">
        <v>1949</v>
      </c>
      <c r="C153" s="2"/>
      <c r="D153" s="175" t="s">
        <v>2676</v>
      </c>
    </row>
    <row r="154" spans="1:4">
      <c r="A154" s="175" t="s">
        <v>2752</v>
      </c>
      <c r="B154" s="3">
        <v>2858</v>
      </c>
      <c r="C154" s="2"/>
      <c r="D154" s="175" t="s">
        <v>2676</v>
      </c>
    </row>
    <row r="155" spans="1:4">
      <c r="A155" s="175" t="s">
        <v>2753</v>
      </c>
      <c r="B155" s="3">
        <v>3725</v>
      </c>
      <c r="C155" s="2"/>
      <c r="D155" s="175" t="s">
        <v>2676</v>
      </c>
    </row>
    <row r="156" spans="1:4">
      <c r="A156" s="175" t="s">
        <v>2754</v>
      </c>
      <c r="B156" s="3">
        <v>5540</v>
      </c>
      <c r="C156" s="2"/>
      <c r="D156" s="175" t="s">
        <v>2676</v>
      </c>
    </row>
    <row r="157" spans="1:4">
      <c r="A157" s="175" t="s">
        <v>2755</v>
      </c>
      <c r="B157" s="3">
        <v>5366</v>
      </c>
      <c r="C157" s="2"/>
      <c r="D157" s="175" t="s">
        <v>2676</v>
      </c>
    </row>
    <row r="158" spans="1:4">
      <c r="A158" s="175" t="s">
        <v>2756</v>
      </c>
      <c r="B158" s="3">
        <v>5686</v>
      </c>
      <c r="C158" s="2"/>
      <c r="D158" s="175" t="s">
        <v>2676</v>
      </c>
    </row>
    <row r="159" spans="1:4">
      <c r="A159" s="175" t="s">
        <v>2757</v>
      </c>
      <c r="B159" s="3">
        <v>5135</v>
      </c>
      <c r="C159" s="2"/>
      <c r="D159" s="175" t="s">
        <v>2676</v>
      </c>
    </row>
    <row r="160" spans="1:4">
      <c r="A160" s="175" t="s">
        <v>2758</v>
      </c>
      <c r="B160" s="3">
        <v>5840</v>
      </c>
      <c r="C160" s="2"/>
      <c r="D160" s="175" t="s">
        <v>2676</v>
      </c>
    </row>
    <row r="161" spans="1:4">
      <c r="A161" s="175" t="s">
        <v>2759</v>
      </c>
      <c r="B161" s="3">
        <v>3949</v>
      </c>
      <c r="C161" s="2"/>
      <c r="D161" s="175" t="s">
        <v>2676</v>
      </c>
    </row>
    <row r="162" spans="1:4">
      <c r="A162" s="175" t="s">
        <v>2760</v>
      </c>
      <c r="B162" s="3">
        <v>4788</v>
      </c>
      <c r="C162" s="2"/>
      <c r="D162" s="175" t="s">
        <v>2676</v>
      </c>
    </row>
    <row r="163" spans="1:4">
      <c r="A163" s="175" t="s">
        <v>2761</v>
      </c>
      <c r="B163" s="3">
        <v>3672</v>
      </c>
      <c r="C163" s="2"/>
      <c r="D163" s="175" t="s">
        <v>2676</v>
      </c>
    </row>
    <row r="164" spans="1:4">
      <c r="A164" s="175" t="s">
        <v>2762</v>
      </c>
      <c r="B164" s="3">
        <v>1824</v>
      </c>
      <c r="C164" s="2"/>
      <c r="D164" s="175" t="s">
        <v>2676</v>
      </c>
    </row>
    <row r="165" spans="1:4">
      <c r="A165" s="175" t="s">
        <v>2765</v>
      </c>
      <c r="B165" s="3">
        <v>4076</v>
      </c>
      <c r="C165" s="2"/>
      <c r="D165" s="175" t="s">
        <v>2676</v>
      </c>
    </row>
    <row r="166" spans="1:4">
      <c r="A166" s="175" t="s">
        <v>2770</v>
      </c>
      <c r="B166" s="3">
        <v>5643</v>
      </c>
      <c r="C166" s="2"/>
      <c r="D166" s="175" t="s">
        <v>2676</v>
      </c>
    </row>
    <row r="167" spans="1:4">
      <c r="A167" s="175" t="s">
        <v>2778</v>
      </c>
      <c r="B167" s="3">
        <v>6392</v>
      </c>
      <c r="C167" s="2"/>
      <c r="D167" s="175" t="s">
        <v>2676</v>
      </c>
    </row>
    <row r="168" spans="1:4">
      <c r="A168" s="175" t="s">
        <v>2779</v>
      </c>
      <c r="B168" s="3">
        <v>3891</v>
      </c>
      <c r="C168" s="2"/>
      <c r="D168" s="175" t="s">
        <v>2676</v>
      </c>
    </row>
    <row r="169" spans="1:4">
      <c r="A169" s="175" t="s">
        <v>2787</v>
      </c>
      <c r="B169" s="4">
        <v>3650</v>
      </c>
      <c r="C169" s="2"/>
      <c r="D169" s="175" t="s">
        <v>2676</v>
      </c>
    </row>
    <row r="171" spans="1:4">
      <c r="A171" s="175" t="s">
        <v>2676</v>
      </c>
      <c r="B171" s="174">
        <f>SUM(B153:B169)</f>
        <v>73984</v>
      </c>
      <c r="D171" s="212">
        <f>B171/B152</f>
        <v>1</v>
      </c>
    </row>
    <row r="172" spans="1:4">
      <c r="A172" s="175"/>
    </row>
    <row r="174" spans="1:4">
      <c r="A174" s="214" t="s">
        <v>2789</v>
      </c>
      <c r="B174" s="211">
        <f>SUM(B175:B194)</f>
        <v>73474</v>
      </c>
    </row>
    <row r="175" spans="1:4">
      <c r="A175" s="178" t="s">
        <v>2860</v>
      </c>
      <c r="B175" s="9">
        <v>3912</v>
      </c>
      <c r="C175" s="179"/>
      <c r="D175" s="178" t="s">
        <v>2789</v>
      </c>
    </row>
    <row r="176" spans="1:4">
      <c r="A176" s="178" t="s">
        <v>700</v>
      </c>
      <c r="B176" s="9">
        <v>3872</v>
      </c>
      <c r="C176" s="179"/>
      <c r="D176" s="178" t="s">
        <v>2789</v>
      </c>
    </row>
    <row r="177" spans="1:4">
      <c r="A177" s="178" t="s">
        <v>2862</v>
      </c>
      <c r="B177" s="9">
        <v>3679</v>
      </c>
      <c r="C177" s="179"/>
      <c r="D177" s="178" t="s">
        <v>2789</v>
      </c>
    </row>
    <row r="178" spans="1:4">
      <c r="A178" s="178" t="s">
        <v>2863</v>
      </c>
      <c r="B178" s="9">
        <v>2024</v>
      </c>
      <c r="C178" s="179"/>
      <c r="D178" s="178" t="s">
        <v>2789</v>
      </c>
    </row>
    <row r="179" spans="1:4">
      <c r="A179" s="178" t="s">
        <v>2867</v>
      </c>
      <c r="B179" s="9">
        <v>3884</v>
      </c>
      <c r="C179" s="179"/>
      <c r="D179" s="178" t="s">
        <v>2789</v>
      </c>
    </row>
    <row r="180" spans="1:4">
      <c r="A180" s="178" t="s">
        <v>397</v>
      </c>
      <c r="B180" s="9">
        <v>2984</v>
      </c>
      <c r="C180" s="179"/>
      <c r="D180" s="178" t="s">
        <v>2789</v>
      </c>
    </row>
    <row r="181" spans="1:4">
      <c r="A181" s="178" t="s">
        <v>2871</v>
      </c>
      <c r="B181" s="9">
        <v>3653</v>
      </c>
      <c r="C181" s="179"/>
      <c r="D181" s="178" t="s">
        <v>2789</v>
      </c>
    </row>
    <row r="182" spans="1:4">
      <c r="A182" s="178" t="s">
        <v>2872</v>
      </c>
      <c r="B182" s="9">
        <v>3779</v>
      </c>
      <c r="C182" s="179"/>
      <c r="D182" s="178" t="s">
        <v>2789</v>
      </c>
    </row>
    <row r="183" spans="1:4">
      <c r="A183" s="178" t="s">
        <v>2873</v>
      </c>
      <c r="B183" s="9">
        <v>3707</v>
      </c>
      <c r="C183" s="179"/>
      <c r="D183" s="178" t="s">
        <v>2789</v>
      </c>
    </row>
    <row r="184" spans="1:4">
      <c r="A184" s="178" t="s">
        <v>2874</v>
      </c>
      <c r="B184" s="9">
        <v>3693</v>
      </c>
      <c r="C184" s="179"/>
      <c r="D184" s="178" t="s">
        <v>2789</v>
      </c>
    </row>
    <row r="185" spans="1:4">
      <c r="A185" s="178" t="s">
        <v>2876</v>
      </c>
      <c r="B185" s="9">
        <v>3937</v>
      </c>
      <c r="C185" s="179"/>
      <c r="D185" s="178" t="s">
        <v>2789</v>
      </c>
    </row>
    <row r="186" spans="1:4">
      <c r="A186" s="178" t="s">
        <v>2881</v>
      </c>
      <c r="B186" s="3">
        <v>1975</v>
      </c>
      <c r="C186" s="183"/>
      <c r="D186" s="178" t="s">
        <v>2789</v>
      </c>
    </row>
    <row r="187" spans="1:4">
      <c r="A187" s="178" t="s">
        <v>2896</v>
      </c>
      <c r="B187" s="3">
        <v>1933</v>
      </c>
      <c r="C187" s="183"/>
      <c r="D187" s="178" t="s">
        <v>2789</v>
      </c>
    </row>
    <row r="188" spans="1:4">
      <c r="A188" s="178" t="s">
        <v>2897</v>
      </c>
      <c r="B188" s="3">
        <v>6091</v>
      </c>
      <c r="C188" s="183"/>
      <c r="D188" s="178" t="s">
        <v>2789</v>
      </c>
    </row>
    <row r="189" spans="1:4">
      <c r="A189" s="178" t="s">
        <v>2899</v>
      </c>
      <c r="B189" s="3">
        <v>2209</v>
      </c>
      <c r="C189" s="183"/>
      <c r="D189" s="178" t="s">
        <v>2789</v>
      </c>
    </row>
    <row r="190" spans="1:4">
      <c r="A190" s="178" t="s">
        <v>2901</v>
      </c>
      <c r="B190" s="3">
        <v>1914</v>
      </c>
      <c r="C190" s="183"/>
      <c r="D190" s="178" t="s">
        <v>2789</v>
      </c>
    </row>
    <row r="191" spans="1:4">
      <c r="A191" s="178" t="s">
        <v>2902</v>
      </c>
      <c r="B191" s="3">
        <v>7437</v>
      </c>
      <c r="C191" s="183"/>
      <c r="D191" s="178" t="s">
        <v>2789</v>
      </c>
    </row>
    <row r="192" spans="1:4">
      <c r="A192" s="178" t="s">
        <v>2892</v>
      </c>
      <c r="B192" s="4">
        <v>4729</v>
      </c>
      <c r="C192" s="183"/>
      <c r="D192" s="178" t="s">
        <v>2796</v>
      </c>
    </row>
    <row r="193" spans="1:4">
      <c r="A193" s="178" t="s">
        <v>2893</v>
      </c>
      <c r="B193" s="4">
        <v>1894</v>
      </c>
      <c r="C193" s="183"/>
      <c r="D193" s="178" t="s">
        <v>2796</v>
      </c>
    </row>
    <row r="194" spans="1:4">
      <c r="A194" s="178" t="s">
        <v>2894</v>
      </c>
      <c r="B194" s="4">
        <v>6168</v>
      </c>
      <c r="C194" s="183"/>
      <c r="D194" s="178" t="s">
        <v>2796</v>
      </c>
    </row>
    <row r="196" spans="1:4">
      <c r="A196" s="178" t="s">
        <v>2789</v>
      </c>
      <c r="B196" s="174">
        <f>SUM(B175:B191)</f>
        <v>60683</v>
      </c>
      <c r="D196" s="212">
        <f>B196/B174</f>
        <v>0.82591120668535811</v>
      </c>
    </row>
    <row r="197" spans="1:4">
      <c r="A197" s="178" t="s">
        <v>2796</v>
      </c>
      <c r="B197" s="174">
        <f>SUM(B192:B194)</f>
        <v>12791</v>
      </c>
      <c r="D197" s="212">
        <f>B197/B174</f>
        <v>0.17408879331464192</v>
      </c>
    </row>
    <row r="200" spans="1:4">
      <c r="A200" s="240" t="s">
        <v>3825</v>
      </c>
      <c r="B200" s="241">
        <f>SUM(B201:B217)</f>
        <v>78189</v>
      </c>
      <c r="C200" s="206"/>
      <c r="D200" s="8"/>
    </row>
    <row r="201" spans="1:4">
      <c r="A201" s="205" t="s">
        <v>3844</v>
      </c>
      <c r="B201" s="9">
        <v>5999</v>
      </c>
      <c r="C201" s="208"/>
      <c r="D201" s="205" t="s">
        <v>3824</v>
      </c>
    </row>
    <row r="202" spans="1:4">
      <c r="A202" s="205" t="s">
        <v>3840</v>
      </c>
      <c r="B202" s="9">
        <v>4416</v>
      </c>
      <c r="C202" s="208"/>
      <c r="D202" s="205" t="s">
        <v>3825</v>
      </c>
    </row>
    <row r="203" spans="1:4">
      <c r="A203" s="205" t="s">
        <v>3841</v>
      </c>
      <c r="B203" s="9">
        <v>4972</v>
      </c>
      <c r="C203" s="208"/>
      <c r="D203" s="205" t="s">
        <v>3825</v>
      </c>
    </row>
    <row r="204" spans="1:4">
      <c r="A204" s="205" t="s">
        <v>3845</v>
      </c>
      <c r="B204" s="9">
        <v>3674</v>
      </c>
      <c r="C204" s="208"/>
      <c r="D204" s="205" t="s">
        <v>3825</v>
      </c>
    </row>
    <row r="205" spans="1:4">
      <c r="A205" s="205" t="s">
        <v>3846</v>
      </c>
      <c r="B205" s="9">
        <v>6177</v>
      </c>
      <c r="C205" s="208"/>
      <c r="D205" s="205" t="s">
        <v>3825</v>
      </c>
    </row>
    <row r="206" spans="1:4">
      <c r="A206" s="205" t="s">
        <v>3847</v>
      </c>
      <c r="B206" s="9">
        <v>4490</v>
      </c>
      <c r="C206" s="208"/>
      <c r="D206" s="205" t="s">
        <v>3825</v>
      </c>
    </row>
    <row r="207" spans="1:4">
      <c r="A207" s="206" t="s">
        <v>3848</v>
      </c>
      <c r="B207" s="9">
        <v>5579</v>
      </c>
      <c r="C207" s="208"/>
      <c r="D207" s="206" t="s">
        <v>3825</v>
      </c>
    </row>
    <row r="208" spans="1:4">
      <c r="A208" s="205" t="s">
        <v>3850</v>
      </c>
      <c r="B208" s="9">
        <v>4566</v>
      </c>
      <c r="C208" s="206"/>
      <c r="D208" s="205" t="s">
        <v>3825</v>
      </c>
    </row>
    <row r="209" spans="1:4">
      <c r="A209" s="205" t="s">
        <v>3851</v>
      </c>
      <c r="B209" s="9">
        <v>4111</v>
      </c>
      <c r="C209" s="206"/>
      <c r="D209" s="205" t="s">
        <v>3825</v>
      </c>
    </row>
    <row r="210" spans="1:4">
      <c r="A210" s="205" t="s">
        <v>3853</v>
      </c>
      <c r="B210" s="9">
        <v>3458</v>
      </c>
      <c r="C210" s="206"/>
      <c r="D210" s="205" t="s">
        <v>3825</v>
      </c>
    </row>
    <row r="211" spans="1:4">
      <c r="A211" s="205" t="s">
        <v>3834</v>
      </c>
      <c r="B211" s="9">
        <v>3632</v>
      </c>
      <c r="C211" s="206"/>
      <c r="D211" s="205" t="s">
        <v>3825</v>
      </c>
    </row>
    <row r="212" spans="1:4">
      <c r="A212" s="205" t="s">
        <v>3854</v>
      </c>
      <c r="B212" s="9">
        <v>4130</v>
      </c>
      <c r="C212" s="206"/>
      <c r="D212" s="205" t="s">
        <v>3825</v>
      </c>
    </row>
    <row r="213" spans="1:4">
      <c r="A213" s="205" t="s">
        <v>3855</v>
      </c>
      <c r="B213" s="9">
        <v>3981</v>
      </c>
      <c r="C213" s="206"/>
      <c r="D213" s="205" t="s">
        <v>3825</v>
      </c>
    </row>
    <row r="214" spans="1:4">
      <c r="A214" s="205" t="s">
        <v>3856</v>
      </c>
      <c r="B214" s="9">
        <v>4927</v>
      </c>
      <c r="C214" s="206"/>
      <c r="D214" s="205" t="s">
        <v>3825</v>
      </c>
    </row>
    <row r="215" spans="1:4">
      <c r="A215" s="205" t="s">
        <v>3857</v>
      </c>
      <c r="B215" s="9">
        <v>3624</v>
      </c>
      <c r="C215" s="206"/>
      <c r="D215" s="205" t="s">
        <v>3825</v>
      </c>
    </row>
    <row r="216" spans="1:4">
      <c r="A216" s="205" t="s">
        <v>1875</v>
      </c>
      <c r="B216" s="9">
        <v>6192</v>
      </c>
      <c r="C216" s="206"/>
      <c r="D216" s="205" t="s">
        <v>3825</v>
      </c>
    </row>
    <row r="217" spans="1:4">
      <c r="A217" s="205" t="s">
        <v>3860</v>
      </c>
      <c r="B217" s="9">
        <v>4261</v>
      </c>
      <c r="C217" s="206"/>
      <c r="D217" s="205" t="s">
        <v>3825</v>
      </c>
    </row>
    <row r="219" spans="1:4">
      <c r="A219" s="205" t="s">
        <v>3824</v>
      </c>
      <c r="B219" s="174">
        <f>B201</f>
        <v>5999</v>
      </c>
      <c r="D219" s="212">
        <f>B219/B200</f>
        <v>7.6724347414597965E-2</v>
      </c>
    </row>
    <row r="220" spans="1:4">
      <c r="A220" s="205" t="s">
        <v>3825</v>
      </c>
      <c r="B220" s="174">
        <f>SUM(B202:B217)</f>
        <v>72190</v>
      </c>
      <c r="D220" s="212">
        <f>B220/B200</f>
        <v>0.92327565258540201</v>
      </c>
    </row>
    <row r="223" spans="1:4">
      <c r="A223" s="209" t="s">
        <v>2553</v>
      </c>
      <c r="B223" s="211">
        <f>SUM(B224:B240)</f>
        <v>76917</v>
      </c>
    </row>
    <row r="224" spans="1:4">
      <c r="A224" s="172" t="s">
        <v>2563</v>
      </c>
      <c r="B224" s="3">
        <v>4110</v>
      </c>
      <c r="D224" s="172" t="s">
        <v>2553</v>
      </c>
    </row>
    <row r="225" spans="1:7">
      <c r="A225" s="172" t="s">
        <v>2564</v>
      </c>
      <c r="B225" s="3">
        <v>3797</v>
      </c>
      <c r="D225" s="172" t="s">
        <v>2553</v>
      </c>
    </row>
    <row r="226" spans="1:7">
      <c r="A226" s="172" t="s">
        <v>2565</v>
      </c>
      <c r="B226" s="3">
        <v>3852</v>
      </c>
      <c r="D226" s="172" t="s">
        <v>2553</v>
      </c>
    </row>
    <row r="227" spans="1:7">
      <c r="A227" s="172" t="s">
        <v>2566</v>
      </c>
      <c r="B227" s="3">
        <v>5575</v>
      </c>
      <c r="D227" s="172" t="s">
        <v>2553</v>
      </c>
    </row>
    <row r="228" spans="1:7">
      <c r="A228" s="172" t="s">
        <v>2567</v>
      </c>
      <c r="B228" s="3">
        <v>3932</v>
      </c>
      <c r="D228" s="172" t="s">
        <v>2553</v>
      </c>
      <c r="E228" s="1"/>
      <c r="G228" s="1"/>
    </row>
    <row r="229" spans="1:7">
      <c r="A229" s="172" t="s">
        <v>2568</v>
      </c>
      <c r="B229" s="3">
        <v>4928</v>
      </c>
      <c r="D229" s="172" t="s">
        <v>2553</v>
      </c>
      <c r="E229" s="1"/>
      <c r="G229" s="1"/>
    </row>
    <row r="230" spans="1:7">
      <c r="A230" s="172" t="s">
        <v>2569</v>
      </c>
      <c r="B230" s="3">
        <v>3577</v>
      </c>
      <c r="D230" s="172" t="s">
        <v>2553</v>
      </c>
      <c r="E230" s="1"/>
      <c r="G230" s="1"/>
    </row>
    <row r="231" spans="1:7">
      <c r="A231" s="172" t="s">
        <v>2230</v>
      </c>
      <c r="B231" s="3">
        <v>5778</v>
      </c>
      <c r="D231" s="172" t="s">
        <v>2553</v>
      </c>
      <c r="E231" s="1"/>
      <c r="G231" s="1"/>
    </row>
    <row r="232" spans="1:7">
      <c r="A232" s="172" t="s">
        <v>2570</v>
      </c>
      <c r="B232" s="3">
        <v>6112</v>
      </c>
      <c r="D232" s="172" t="s">
        <v>2553</v>
      </c>
      <c r="E232" s="1"/>
      <c r="G232" s="1"/>
    </row>
    <row r="233" spans="1:7">
      <c r="A233" s="172" t="s">
        <v>2571</v>
      </c>
      <c r="B233" s="3">
        <v>3995</v>
      </c>
      <c r="D233" s="172" t="s">
        <v>2553</v>
      </c>
      <c r="E233" s="1"/>
      <c r="G233" s="1"/>
    </row>
    <row r="234" spans="1:7">
      <c r="A234" s="172" t="s">
        <v>2572</v>
      </c>
      <c r="B234" s="3">
        <v>3974</v>
      </c>
      <c r="D234" s="172" t="s">
        <v>2553</v>
      </c>
      <c r="E234" s="1"/>
      <c r="G234" s="1"/>
    </row>
    <row r="235" spans="1:7">
      <c r="A235" s="172" t="s">
        <v>2573</v>
      </c>
      <c r="B235" s="3">
        <v>3814</v>
      </c>
      <c r="D235" s="172" t="s">
        <v>2553</v>
      </c>
      <c r="E235" s="1"/>
      <c r="G235" s="1"/>
    </row>
    <row r="236" spans="1:7">
      <c r="A236" s="172" t="s">
        <v>2574</v>
      </c>
      <c r="B236" s="3">
        <v>5454</v>
      </c>
      <c r="D236" s="172" t="s">
        <v>2553</v>
      </c>
      <c r="E236" s="1"/>
      <c r="G236" s="1"/>
    </row>
    <row r="237" spans="1:7">
      <c r="A237" s="172" t="s">
        <v>2576</v>
      </c>
      <c r="B237" s="3">
        <v>3203</v>
      </c>
      <c r="D237" s="172" t="s">
        <v>2553</v>
      </c>
      <c r="E237" s="1"/>
      <c r="G237" s="1"/>
    </row>
    <row r="238" spans="1:7">
      <c r="A238" s="172" t="s">
        <v>2658</v>
      </c>
      <c r="B238" s="3">
        <v>4302</v>
      </c>
      <c r="D238" s="172" t="s">
        <v>2553</v>
      </c>
      <c r="E238" s="1"/>
      <c r="G238" s="1"/>
    </row>
    <row r="239" spans="1:7">
      <c r="A239" s="172" t="s">
        <v>2659</v>
      </c>
      <c r="B239" s="3">
        <v>4341</v>
      </c>
      <c r="D239" s="172" t="s">
        <v>2553</v>
      </c>
      <c r="E239" s="1"/>
      <c r="G239" s="1"/>
    </row>
    <row r="240" spans="1:7">
      <c r="A240" s="172" t="s">
        <v>2674</v>
      </c>
      <c r="B240" s="3">
        <v>6173</v>
      </c>
      <c r="D240" s="172" t="s">
        <v>2553</v>
      </c>
      <c r="E240" s="1"/>
      <c r="G240" s="1"/>
    </row>
    <row r="241" spans="1:7">
      <c r="E241" s="1"/>
      <c r="G241" s="1"/>
    </row>
    <row r="242" spans="1:7">
      <c r="A242" s="172" t="s">
        <v>2553</v>
      </c>
      <c r="B242" s="174">
        <f>SUM(B224:B240)</f>
        <v>76917</v>
      </c>
      <c r="D242" s="212">
        <f>B242/B223</f>
        <v>1</v>
      </c>
      <c r="E242" s="1"/>
      <c r="G242" s="1"/>
    </row>
    <row r="243" spans="1:7">
      <c r="E243" s="1"/>
      <c r="G243" s="1"/>
    </row>
    <row r="244" spans="1:7">
      <c r="E244" s="1"/>
      <c r="G244" s="1"/>
    </row>
    <row r="245" spans="1:7">
      <c r="A245" s="210" t="s">
        <v>3956</v>
      </c>
      <c r="B245" s="211">
        <f>SUM(B246:B255)</f>
        <v>78387</v>
      </c>
      <c r="E245" s="1"/>
      <c r="G245" s="1"/>
    </row>
    <row r="246" spans="1:7">
      <c r="A246" s="178" t="s">
        <v>2808</v>
      </c>
      <c r="B246" s="3">
        <v>6171</v>
      </c>
      <c r="C246" s="179"/>
      <c r="D246" s="178" t="s">
        <v>2791</v>
      </c>
      <c r="E246" s="1"/>
      <c r="G246" s="1"/>
    </row>
    <row r="247" spans="1:7">
      <c r="A247" s="178" t="s">
        <v>2810</v>
      </c>
      <c r="B247" s="3">
        <v>11357</v>
      </c>
      <c r="C247" s="179"/>
      <c r="D247" s="178" t="s">
        <v>2791</v>
      </c>
      <c r="E247" s="1"/>
      <c r="G247" s="1"/>
    </row>
    <row r="248" spans="1:7">
      <c r="A248" s="178" t="s">
        <v>2797</v>
      </c>
      <c r="B248" s="3">
        <v>6518</v>
      </c>
      <c r="C248" s="179"/>
      <c r="D248" s="178" t="s">
        <v>2794</v>
      </c>
      <c r="E248" s="1"/>
      <c r="G248" s="1"/>
    </row>
    <row r="249" spans="1:7">
      <c r="A249" s="178" t="s">
        <v>2798</v>
      </c>
      <c r="B249" s="3">
        <v>6120</v>
      </c>
      <c r="C249" s="179"/>
      <c r="D249" s="178" t="s">
        <v>2794</v>
      </c>
      <c r="E249" s="1"/>
      <c r="G249" s="1"/>
    </row>
    <row r="250" spans="1:7">
      <c r="A250" s="178" t="s">
        <v>2800</v>
      </c>
      <c r="B250" s="3">
        <v>10429</v>
      </c>
      <c r="C250" s="179"/>
      <c r="D250" s="178" t="s">
        <v>2794</v>
      </c>
      <c r="E250" s="1"/>
      <c r="G250" s="1"/>
    </row>
    <row r="251" spans="1:7">
      <c r="A251" s="178" t="s">
        <v>2801</v>
      </c>
      <c r="B251" s="4">
        <v>10478</v>
      </c>
      <c r="C251" s="179"/>
      <c r="D251" s="178" t="s">
        <v>2794</v>
      </c>
      <c r="E251" s="1"/>
      <c r="G251" s="1"/>
    </row>
    <row r="252" spans="1:7">
      <c r="A252" s="178" t="s">
        <v>2805</v>
      </c>
      <c r="B252" s="4">
        <v>7324</v>
      </c>
      <c r="C252" s="179"/>
      <c r="D252" s="178" t="s">
        <v>2794</v>
      </c>
      <c r="E252" s="1"/>
      <c r="G252" s="1"/>
    </row>
    <row r="253" spans="1:7">
      <c r="A253" s="178" t="s">
        <v>2811</v>
      </c>
      <c r="B253" s="4">
        <v>6716</v>
      </c>
      <c r="C253" s="179"/>
      <c r="D253" s="178" t="s">
        <v>2794</v>
      </c>
      <c r="E253" s="1"/>
      <c r="G253" s="1"/>
    </row>
    <row r="254" spans="1:7">
      <c r="A254" s="178" t="s">
        <v>2505</v>
      </c>
      <c r="B254" s="4">
        <v>6609</v>
      </c>
      <c r="C254" s="179"/>
      <c r="D254" s="178" t="s">
        <v>2794</v>
      </c>
      <c r="E254" s="1"/>
      <c r="G254" s="1"/>
    </row>
    <row r="255" spans="1:7">
      <c r="A255" s="178" t="s">
        <v>2813</v>
      </c>
      <c r="B255" s="4">
        <v>6665</v>
      </c>
      <c r="C255" s="179"/>
      <c r="D255" s="178" t="s">
        <v>2794</v>
      </c>
      <c r="E255" s="1"/>
      <c r="G255" s="1"/>
    </row>
    <row r="256" spans="1:7">
      <c r="E256" s="1"/>
      <c r="G256" s="1"/>
    </row>
    <row r="257" spans="1:7">
      <c r="A257" s="178" t="s">
        <v>2791</v>
      </c>
      <c r="B257" s="174">
        <f>SUM(B246:B247)</f>
        <v>17528</v>
      </c>
      <c r="D257" s="212">
        <f>B257/B245</f>
        <v>0.22360850651255948</v>
      </c>
      <c r="E257" s="1"/>
      <c r="G257" s="1"/>
    </row>
    <row r="258" spans="1:7">
      <c r="A258" s="178" t="s">
        <v>2794</v>
      </c>
      <c r="B258" s="174">
        <f>SUM(B248:B255)</f>
        <v>60859</v>
      </c>
      <c r="D258" s="212">
        <f>B258/B245</f>
        <v>0.77639149348744052</v>
      </c>
      <c r="E258" s="1"/>
      <c r="G258" s="1"/>
    </row>
    <row r="259" spans="1:7">
      <c r="E259" s="1"/>
      <c r="G259" s="1"/>
    </row>
    <row r="260" spans="1:7">
      <c r="E260" s="1"/>
      <c r="G260" s="1"/>
    </row>
    <row r="261" spans="1:7">
      <c r="A261" s="210" t="s">
        <v>3958</v>
      </c>
      <c r="B261" s="211">
        <f>SUM(B262:B275)</f>
        <v>71505</v>
      </c>
      <c r="E261" s="1"/>
      <c r="G261" s="1"/>
    </row>
    <row r="262" spans="1:7">
      <c r="A262" s="178" t="s">
        <v>2799</v>
      </c>
      <c r="B262" s="3">
        <v>9318</v>
      </c>
      <c r="C262" s="179"/>
      <c r="D262" s="178" t="s">
        <v>2790</v>
      </c>
      <c r="E262" s="1"/>
      <c r="G262" s="1"/>
    </row>
    <row r="263" spans="1:7">
      <c r="A263" s="178" t="s">
        <v>696</v>
      </c>
      <c r="B263" s="3">
        <v>10037</v>
      </c>
      <c r="C263" s="179"/>
      <c r="D263" s="178" t="s">
        <v>2790</v>
      </c>
      <c r="E263" s="1"/>
      <c r="G263" s="1"/>
    </row>
    <row r="264" spans="1:7">
      <c r="A264" s="178" t="s">
        <v>2809</v>
      </c>
      <c r="B264" s="3">
        <v>10224</v>
      </c>
      <c r="C264" s="179"/>
      <c r="D264" s="178" t="s">
        <v>2790</v>
      </c>
      <c r="E264" s="1"/>
      <c r="G264" s="1"/>
    </row>
    <row r="265" spans="1:7">
      <c r="A265" s="178" t="s">
        <v>2842</v>
      </c>
      <c r="B265" s="9">
        <v>5275</v>
      </c>
      <c r="C265" s="179"/>
      <c r="D265" s="178" t="s">
        <v>2790</v>
      </c>
      <c r="E265" s="1"/>
      <c r="G265" s="1"/>
    </row>
    <row r="266" spans="1:7">
      <c r="A266" s="178" t="s">
        <v>2851</v>
      </c>
      <c r="B266" s="9">
        <v>3825</v>
      </c>
      <c r="C266" s="179"/>
      <c r="D266" s="178" t="s">
        <v>2790</v>
      </c>
      <c r="E266" s="1"/>
      <c r="G266" s="1"/>
    </row>
    <row r="267" spans="1:7">
      <c r="A267" s="178" t="s">
        <v>2852</v>
      </c>
      <c r="B267" s="9">
        <v>3148</v>
      </c>
      <c r="C267" s="179"/>
      <c r="D267" s="178" t="s">
        <v>2790</v>
      </c>
      <c r="E267" s="1"/>
      <c r="G267" s="1"/>
    </row>
    <row r="268" spans="1:7">
      <c r="A268" s="178" t="s">
        <v>2853</v>
      </c>
      <c r="B268" s="9">
        <v>3164</v>
      </c>
      <c r="C268" s="179"/>
      <c r="D268" s="178" t="s">
        <v>2790</v>
      </c>
      <c r="E268" s="1"/>
      <c r="G268" s="1"/>
    </row>
    <row r="269" spans="1:7">
      <c r="A269" s="178" t="s">
        <v>2847</v>
      </c>
      <c r="B269" s="9">
        <v>5532</v>
      </c>
      <c r="C269" s="179"/>
      <c r="D269" s="178" t="s">
        <v>2795</v>
      </c>
      <c r="E269" s="1"/>
      <c r="G269" s="1"/>
    </row>
    <row r="270" spans="1:7">
      <c r="A270" s="178" t="s">
        <v>2848</v>
      </c>
      <c r="B270" s="9">
        <v>2554</v>
      </c>
      <c r="C270" s="179"/>
      <c r="D270" s="178" t="s">
        <v>2795</v>
      </c>
      <c r="E270" s="1"/>
      <c r="G270" s="1"/>
    </row>
    <row r="271" spans="1:7">
      <c r="A271" s="178" t="s">
        <v>2855</v>
      </c>
      <c r="B271" s="9">
        <v>3500</v>
      </c>
      <c r="C271" s="179"/>
      <c r="D271" s="178" t="s">
        <v>2795</v>
      </c>
      <c r="E271" s="1"/>
      <c r="G271" s="1"/>
    </row>
    <row r="272" spans="1:7">
      <c r="A272" s="178" t="s">
        <v>2856</v>
      </c>
      <c r="B272" s="9">
        <v>3792</v>
      </c>
      <c r="C272" s="179"/>
      <c r="D272" s="178" t="s">
        <v>2795</v>
      </c>
      <c r="E272" s="1"/>
      <c r="G272" s="1"/>
    </row>
    <row r="273" spans="1:7">
      <c r="A273" s="178" t="s">
        <v>2857</v>
      </c>
      <c r="B273" s="9">
        <v>3913</v>
      </c>
      <c r="C273" s="179"/>
      <c r="D273" s="178" t="s">
        <v>2795</v>
      </c>
      <c r="E273" s="1"/>
      <c r="G273" s="1"/>
    </row>
    <row r="274" spans="1:7">
      <c r="A274" s="178" t="s">
        <v>2858</v>
      </c>
      <c r="B274" s="9">
        <v>3480</v>
      </c>
      <c r="C274" s="179"/>
      <c r="D274" s="178" t="s">
        <v>2795</v>
      </c>
      <c r="E274" s="1"/>
      <c r="G274" s="1"/>
    </row>
    <row r="275" spans="1:7">
      <c r="A275" s="178" t="s">
        <v>2859</v>
      </c>
      <c r="B275" s="9">
        <v>3743</v>
      </c>
      <c r="C275" s="179"/>
      <c r="D275" s="178" t="s">
        <v>2795</v>
      </c>
      <c r="E275" s="1"/>
      <c r="G275" s="1"/>
    </row>
    <row r="276" spans="1:7">
      <c r="A276" s="178"/>
      <c r="B276" s="9"/>
      <c r="C276" s="179"/>
      <c r="D276" s="178"/>
      <c r="E276" s="1"/>
      <c r="G276" s="1"/>
    </row>
    <row r="277" spans="1:7">
      <c r="A277" s="178" t="s">
        <v>2790</v>
      </c>
      <c r="B277" s="9">
        <f>SUM(B262:B268)</f>
        <v>44991</v>
      </c>
      <c r="C277" s="179"/>
      <c r="D277" s="215">
        <f>B277/B261</f>
        <v>0.62920075519194463</v>
      </c>
      <c r="E277" s="1"/>
      <c r="G277" s="1"/>
    </row>
    <row r="278" spans="1:7">
      <c r="A278" s="178" t="s">
        <v>2795</v>
      </c>
      <c r="B278" s="9">
        <f>SUM(B269:B275)</f>
        <v>26514</v>
      </c>
      <c r="C278" s="179"/>
      <c r="D278" s="215">
        <f>B278/B261</f>
        <v>0.37079924480805537</v>
      </c>
      <c r="E278" s="1"/>
      <c r="G278" s="1"/>
    </row>
    <row r="279" spans="1:7">
      <c r="E279" s="1"/>
      <c r="G279" s="1"/>
    </row>
    <row r="280" spans="1:7">
      <c r="E280" s="1"/>
      <c r="G280" s="1"/>
    </row>
    <row r="281" spans="1:7">
      <c r="A281" s="214" t="s">
        <v>3957</v>
      </c>
      <c r="B281" s="211">
        <f>SUM(B282:B289)</f>
        <v>75072</v>
      </c>
      <c r="E281" s="1"/>
      <c r="G281" s="1"/>
    </row>
    <row r="282" spans="1:7">
      <c r="A282" s="178" t="s">
        <v>2804</v>
      </c>
      <c r="B282" s="3">
        <v>9998</v>
      </c>
      <c r="C282" s="179"/>
      <c r="D282" s="178" t="s">
        <v>2790</v>
      </c>
      <c r="E282" s="1"/>
      <c r="G282" s="1"/>
    </row>
    <row r="283" spans="1:7">
      <c r="A283" s="178" t="s">
        <v>2815</v>
      </c>
      <c r="B283" s="3">
        <v>7216</v>
      </c>
      <c r="C283" s="179"/>
      <c r="D283" s="178" t="s">
        <v>2790</v>
      </c>
      <c r="E283" s="1"/>
      <c r="G283" s="1"/>
    </row>
    <row r="284" spans="1:7">
      <c r="A284" s="178" t="s">
        <v>2802</v>
      </c>
      <c r="B284" s="3">
        <v>9966</v>
      </c>
      <c r="C284" s="179"/>
      <c r="D284" s="178" t="s">
        <v>2791</v>
      </c>
      <c r="E284" s="1"/>
      <c r="G284" s="1"/>
    </row>
    <row r="285" spans="1:7">
      <c r="A285" s="178" t="s">
        <v>2803</v>
      </c>
      <c r="B285" s="3">
        <v>9171</v>
      </c>
      <c r="C285" s="179"/>
      <c r="D285" s="178" t="s">
        <v>2791</v>
      </c>
      <c r="E285" s="1"/>
      <c r="G285" s="1"/>
    </row>
    <row r="286" spans="1:7">
      <c r="A286" s="178" t="s">
        <v>2806</v>
      </c>
      <c r="B286" s="3">
        <v>10580</v>
      </c>
      <c r="C286" s="179"/>
      <c r="D286" s="178" t="s">
        <v>2791</v>
      </c>
      <c r="E286" s="1"/>
      <c r="G286" s="1"/>
    </row>
    <row r="287" spans="1:7">
      <c r="A287" s="178" t="s">
        <v>2807</v>
      </c>
      <c r="B287" s="3">
        <v>10101</v>
      </c>
      <c r="C287" s="179"/>
      <c r="D287" s="178" t="s">
        <v>2791</v>
      </c>
      <c r="E287" s="1"/>
      <c r="G287" s="1"/>
    </row>
    <row r="288" spans="1:7">
      <c r="A288" s="178" t="s">
        <v>2814</v>
      </c>
      <c r="B288" s="3">
        <v>10354</v>
      </c>
      <c r="C288" s="179"/>
      <c r="D288" s="178" t="s">
        <v>2791</v>
      </c>
      <c r="E288" s="1"/>
      <c r="G288" s="1"/>
    </row>
    <row r="289" spans="1:7">
      <c r="A289" s="178" t="s">
        <v>2812</v>
      </c>
      <c r="B289" s="4">
        <v>7686</v>
      </c>
      <c r="C289" s="179"/>
      <c r="D289" s="178" t="s">
        <v>2794</v>
      </c>
      <c r="E289" s="1"/>
      <c r="G289" s="1"/>
    </row>
    <row r="290" spans="1:7">
      <c r="E290" s="1"/>
      <c r="G290" s="1"/>
    </row>
    <row r="291" spans="1:7">
      <c r="A291" s="178" t="s">
        <v>2790</v>
      </c>
      <c r="B291" s="174">
        <f>SUM(B282:B283)</f>
        <v>17214</v>
      </c>
      <c r="D291" s="212">
        <f>B291/B281</f>
        <v>0.22929987212276215</v>
      </c>
      <c r="E291" s="1"/>
      <c r="G291" s="1"/>
    </row>
    <row r="292" spans="1:7">
      <c r="A292" s="178" t="s">
        <v>2791</v>
      </c>
      <c r="B292" s="174">
        <f>SUM(B284:B288)</f>
        <v>50172</v>
      </c>
      <c r="D292" s="212">
        <f>B292/B281</f>
        <v>0.66831841432225059</v>
      </c>
      <c r="E292" s="1"/>
      <c r="G292" s="1"/>
    </row>
    <row r="293" spans="1:7">
      <c r="A293" s="178" t="s">
        <v>2794</v>
      </c>
      <c r="B293" s="174">
        <f>B289</f>
        <v>7686</v>
      </c>
      <c r="D293" s="212">
        <f>B293/B281</f>
        <v>0.10238171355498721</v>
      </c>
      <c r="E293" s="1"/>
      <c r="G293" s="1"/>
    </row>
    <row r="294" spans="1:7">
      <c r="E294" s="1"/>
      <c r="G294" s="1"/>
    </row>
    <row r="295" spans="1:7">
      <c r="E295" s="1"/>
      <c r="G295" s="1"/>
    </row>
    <row r="296" spans="1:7">
      <c r="A296" s="224" t="s">
        <v>2677</v>
      </c>
      <c r="B296" s="225">
        <f>SUM(B297:B316)</f>
        <v>77080</v>
      </c>
      <c r="C296" s="2"/>
      <c r="D296" s="2"/>
      <c r="E296" s="1"/>
      <c r="G296" s="1"/>
    </row>
    <row r="297" spans="1:7">
      <c r="A297" s="175" t="s">
        <v>2702</v>
      </c>
      <c r="B297" s="3">
        <v>4287</v>
      </c>
      <c r="C297" s="2"/>
      <c r="D297" s="175" t="s">
        <v>2677</v>
      </c>
      <c r="E297" s="1"/>
      <c r="G297" s="1"/>
    </row>
    <row r="298" spans="1:7">
      <c r="A298" s="175" t="s">
        <v>2703</v>
      </c>
      <c r="B298" s="3">
        <v>4285</v>
      </c>
      <c r="C298" s="2"/>
      <c r="D298" s="175" t="s">
        <v>2677</v>
      </c>
      <c r="E298" s="1"/>
      <c r="G298" s="1"/>
    </row>
    <row r="299" spans="1:7">
      <c r="A299" s="175" t="s">
        <v>2708</v>
      </c>
      <c r="B299" s="4">
        <v>4577</v>
      </c>
      <c r="C299" s="2"/>
      <c r="D299" s="175" t="s">
        <v>2677</v>
      </c>
      <c r="E299" s="1"/>
      <c r="G299" s="1"/>
    </row>
    <row r="300" spans="1:7">
      <c r="A300" s="175" t="s">
        <v>2709</v>
      </c>
      <c r="B300" s="4">
        <v>2487</v>
      </c>
      <c r="C300" s="2"/>
      <c r="D300" s="175" t="s">
        <v>2677</v>
      </c>
      <c r="E300" s="1"/>
      <c r="G300" s="1"/>
    </row>
    <row r="301" spans="1:7">
      <c r="A301" s="175" t="s">
        <v>2710</v>
      </c>
      <c r="B301" s="4">
        <v>2569</v>
      </c>
      <c r="C301" s="2"/>
      <c r="D301" s="175" t="s">
        <v>2677</v>
      </c>
      <c r="E301" s="1"/>
      <c r="G301" s="1"/>
    </row>
    <row r="302" spans="1:7">
      <c r="A302" s="175" t="s">
        <v>2711</v>
      </c>
      <c r="B302" s="4">
        <v>7028</v>
      </c>
      <c r="C302" s="2"/>
      <c r="D302" s="175" t="s">
        <v>2677</v>
      </c>
      <c r="E302" s="1"/>
      <c r="G302" s="1"/>
    </row>
    <row r="303" spans="1:7">
      <c r="A303" s="175" t="s">
        <v>2712</v>
      </c>
      <c r="B303" s="4">
        <v>2456</v>
      </c>
      <c r="C303" s="2"/>
      <c r="D303" s="175" t="s">
        <v>2677</v>
      </c>
      <c r="E303" s="1"/>
      <c r="G303" s="1"/>
    </row>
    <row r="304" spans="1:7">
      <c r="A304" s="175" t="s">
        <v>2713</v>
      </c>
      <c r="B304" s="4">
        <v>2079</v>
      </c>
      <c r="C304" s="2"/>
      <c r="D304" s="175" t="s">
        <v>2677</v>
      </c>
      <c r="E304" s="1"/>
      <c r="G304" s="1"/>
    </row>
    <row r="305" spans="1:7">
      <c r="A305" s="175" t="s">
        <v>2715</v>
      </c>
      <c r="B305" s="4">
        <v>2450</v>
      </c>
      <c r="C305" s="2"/>
      <c r="D305" s="175" t="s">
        <v>2677</v>
      </c>
      <c r="E305" s="1"/>
      <c r="G305" s="1"/>
    </row>
    <row r="306" spans="1:7">
      <c r="A306" s="175" t="s">
        <v>695</v>
      </c>
      <c r="B306" s="4">
        <v>2239</v>
      </c>
      <c r="C306" s="2"/>
      <c r="D306" s="175" t="s">
        <v>2677</v>
      </c>
      <c r="E306" s="1"/>
      <c r="G306" s="1"/>
    </row>
    <row r="307" spans="1:7">
      <c r="A307" s="175" t="s">
        <v>2718</v>
      </c>
      <c r="B307" s="4">
        <v>2433</v>
      </c>
      <c r="C307" s="2"/>
      <c r="D307" s="175" t="s">
        <v>2677</v>
      </c>
      <c r="E307" s="1"/>
      <c r="G307" s="1"/>
    </row>
    <row r="308" spans="1:7">
      <c r="A308" s="175" t="s">
        <v>2720</v>
      </c>
      <c r="B308" s="4">
        <v>2312</v>
      </c>
      <c r="C308" s="2"/>
      <c r="D308" s="175" t="s">
        <v>2677</v>
      </c>
      <c r="E308" s="1"/>
      <c r="G308" s="1"/>
    </row>
    <row r="309" spans="1:7">
      <c r="A309" s="175" t="s">
        <v>2721</v>
      </c>
      <c r="B309" s="4">
        <v>2538</v>
      </c>
      <c r="C309" s="2"/>
      <c r="D309" s="2" t="s">
        <v>2677</v>
      </c>
      <c r="E309" s="1"/>
      <c r="G309" s="1"/>
    </row>
    <row r="310" spans="1:7">
      <c r="A310" s="175" t="s">
        <v>2722</v>
      </c>
      <c r="B310" s="4">
        <v>2468</v>
      </c>
      <c r="C310" s="2"/>
      <c r="D310" s="175" t="s">
        <v>2677</v>
      </c>
      <c r="E310" s="1"/>
      <c r="G310" s="1"/>
    </row>
    <row r="311" spans="1:7">
      <c r="A311" s="175" t="s">
        <v>2723</v>
      </c>
      <c r="B311" s="4">
        <v>2196</v>
      </c>
      <c r="C311" s="2"/>
      <c r="D311" s="175" t="s">
        <v>2677</v>
      </c>
      <c r="E311" s="1"/>
      <c r="G311" s="1"/>
    </row>
    <row r="312" spans="1:7">
      <c r="A312" s="175" t="s">
        <v>2729</v>
      </c>
      <c r="B312" s="4">
        <v>4658</v>
      </c>
      <c r="C312" s="2"/>
      <c r="D312" s="175" t="s">
        <v>2677</v>
      </c>
      <c r="E312" s="1"/>
      <c r="G312" s="1"/>
    </row>
    <row r="313" spans="1:7">
      <c r="A313" s="175" t="s">
        <v>2776</v>
      </c>
      <c r="B313" s="3">
        <v>2459</v>
      </c>
      <c r="C313" s="2"/>
      <c r="D313" s="175" t="s">
        <v>2677</v>
      </c>
      <c r="E313" s="1"/>
      <c r="G313" s="1"/>
    </row>
    <row r="314" spans="1:7">
      <c r="A314" s="175" t="s">
        <v>2786</v>
      </c>
      <c r="B314" s="3">
        <v>6294</v>
      </c>
      <c r="C314" s="2"/>
      <c r="D314" s="175" t="s">
        <v>2677</v>
      </c>
      <c r="E314" s="1"/>
      <c r="G314" s="1"/>
    </row>
    <row r="315" spans="1:7">
      <c r="A315" s="175" t="s">
        <v>2698</v>
      </c>
      <c r="B315" s="3">
        <v>9857</v>
      </c>
      <c r="C315" s="2"/>
      <c r="D315" s="175" t="s">
        <v>2679</v>
      </c>
      <c r="E315" s="1"/>
      <c r="G315" s="1"/>
    </row>
    <row r="316" spans="1:7">
      <c r="A316" s="175" t="s">
        <v>2696</v>
      </c>
      <c r="B316" s="4">
        <v>7408</v>
      </c>
      <c r="C316" s="2"/>
      <c r="D316" s="175" t="s">
        <v>2680</v>
      </c>
      <c r="E316" s="1"/>
      <c r="G316" s="1"/>
    </row>
    <row r="317" spans="1:7">
      <c r="E317" s="1"/>
      <c r="G317" s="1"/>
    </row>
    <row r="318" spans="1:7">
      <c r="A318" s="175" t="s">
        <v>2677</v>
      </c>
      <c r="B318" s="174">
        <f>SUM(B297:B314)</f>
        <v>59815</v>
      </c>
      <c r="D318" s="212">
        <f>B318/B296</f>
        <v>0.77601193565127136</v>
      </c>
      <c r="E318" s="1"/>
      <c r="G318" s="1"/>
    </row>
    <row r="319" spans="1:7">
      <c r="A319" s="175" t="s">
        <v>2679</v>
      </c>
      <c r="B319" s="174">
        <f>B315</f>
        <v>9857</v>
      </c>
      <c r="D319" s="212">
        <f>B319/B296</f>
        <v>0.12788012454592632</v>
      </c>
      <c r="E319" s="1"/>
      <c r="G319" s="1"/>
    </row>
    <row r="320" spans="1:7">
      <c r="A320" s="175" t="s">
        <v>2680</v>
      </c>
      <c r="B320" s="174">
        <f>B316</f>
        <v>7408</v>
      </c>
      <c r="D320" s="212">
        <f>B320/B296</f>
        <v>9.6107939802802286E-2</v>
      </c>
      <c r="E320" s="1"/>
      <c r="G320" s="1"/>
    </row>
    <row r="321" spans="1:7">
      <c r="E321" s="1"/>
      <c r="G321" s="1"/>
    </row>
    <row r="322" spans="1:7">
      <c r="E322" s="1"/>
      <c r="G322" s="1"/>
    </row>
    <row r="323" spans="1:7">
      <c r="A323" s="218" t="s">
        <v>3963</v>
      </c>
      <c r="B323" s="221">
        <f>SUM(B324:B342)</f>
        <v>72011</v>
      </c>
      <c r="C323" s="193"/>
      <c r="D323" s="193"/>
      <c r="E323" s="1"/>
      <c r="G323" s="1"/>
    </row>
    <row r="324" spans="1:7">
      <c r="A324" s="191" t="s">
        <v>3098</v>
      </c>
      <c r="B324" s="3">
        <v>5994</v>
      </c>
      <c r="C324" s="192"/>
      <c r="D324" s="191" t="s">
        <v>3226</v>
      </c>
      <c r="E324" s="1"/>
      <c r="G324" s="1"/>
    </row>
    <row r="325" spans="1:7">
      <c r="A325" s="191" t="s">
        <v>3294</v>
      </c>
      <c r="B325" s="3">
        <v>4034</v>
      </c>
      <c r="C325" s="192"/>
      <c r="D325" s="191" t="s">
        <v>3226</v>
      </c>
      <c r="E325" s="1"/>
      <c r="G325" s="1"/>
    </row>
    <row r="326" spans="1:7">
      <c r="A326" s="191" t="s">
        <v>3295</v>
      </c>
      <c r="B326" s="3">
        <v>5240</v>
      </c>
      <c r="C326" s="192"/>
      <c r="D326" s="191" t="s">
        <v>3226</v>
      </c>
      <c r="E326" s="1"/>
      <c r="G326" s="1"/>
    </row>
    <row r="327" spans="1:7">
      <c r="A327" s="191" t="s">
        <v>3300</v>
      </c>
      <c r="B327" s="3">
        <v>3041</v>
      </c>
      <c r="C327" s="192"/>
      <c r="D327" s="191" t="s">
        <v>3226</v>
      </c>
      <c r="E327" s="1"/>
      <c r="G327" s="1"/>
    </row>
    <row r="328" spans="1:7">
      <c r="A328" s="191" t="s">
        <v>3301</v>
      </c>
      <c r="B328" s="3">
        <v>3025</v>
      </c>
      <c r="C328" s="192"/>
      <c r="D328" s="191" t="s">
        <v>3226</v>
      </c>
      <c r="E328" s="1"/>
      <c r="G328" s="1"/>
    </row>
    <row r="329" spans="1:7">
      <c r="A329" s="191" t="s">
        <v>3302</v>
      </c>
      <c r="B329" s="3">
        <v>3120</v>
      </c>
      <c r="C329" s="192"/>
      <c r="D329" s="191" t="s">
        <v>3226</v>
      </c>
      <c r="E329" s="1"/>
      <c r="G329" s="1"/>
    </row>
    <row r="330" spans="1:7">
      <c r="A330" s="191" t="s">
        <v>3305</v>
      </c>
      <c r="B330" s="3">
        <v>4381</v>
      </c>
      <c r="C330" s="192"/>
      <c r="D330" s="191" t="s">
        <v>3226</v>
      </c>
      <c r="E330" s="1"/>
      <c r="G330" s="1"/>
    </row>
    <row r="331" spans="1:7">
      <c r="A331" s="191" t="s">
        <v>3306</v>
      </c>
      <c r="B331" s="3">
        <v>4353</v>
      </c>
      <c r="C331" s="192"/>
      <c r="D331" s="191" t="s">
        <v>3226</v>
      </c>
      <c r="E331" s="1"/>
      <c r="G331" s="1"/>
    </row>
    <row r="332" spans="1:7">
      <c r="A332" s="191" t="s">
        <v>463</v>
      </c>
      <c r="B332" s="3">
        <v>4476</v>
      </c>
      <c r="C332" s="192"/>
      <c r="D332" s="191" t="s">
        <v>3226</v>
      </c>
      <c r="E332" s="1"/>
      <c r="G332" s="1"/>
    </row>
    <row r="333" spans="1:7">
      <c r="A333" s="191" t="s">
        <v>3310</v>
      </c>
      <c r="B333" s="3">
        <v>5306</v>
      </c>
      <c r="C333" s="192"/>
      <c r="D333" s="191" t="s">
        <v>3226</v>
      </c>
      <c r="E333" s="1"/>
      <c r="G333" s="1"/>
    </row>
    <row r="334" spans="1:7">
      <c r="A334" s="191" t="s">
        <v>3323</v>
      </c>
      <c r="B334" s="3">
        <v>3650</v>
      </c>
      <c r="C334" s="192"/>
      <c r="D334" s="191" t="s">
        <v>3229</v>
      </c>
      <c r="E334" s="1"/>
      <c r="G334" s="1"/>
    </row>
    <row r="335" spans="1:7">
      <c r="A335" s="191" t="s">
        <v>3326</v>
      </c>
      <c r="B335" s="3">
        <v>3723</v>
      </c>
      <c r="C335" s="192"/>
      <c r="D335" s="191" t="s">
        <v>3229</v>
      </c>
      <c r="E335" s="1"/>
      <c r="G335" s="1"/>
    </row>
    <row r="336" spans="1:7">
      <c r="A336" s="191" t="s">
        <v>806</v>
      </c>
      <c r="B336" s="9">
        <v>3835</v>
      </c>
      <c r="C336" s="192"/>
      <c r="D336" s="191" t="s">
        <v>3230</v>
      </c>
      <c r="E336" s="1"/>
      <c r="G336" s="1"/>
    </row>
    <row r="337" spans="1:7">
      <c r="A337" s="191" t="s">
        <v>3418</v>
      </c>
      <c r="B337" s="9">
        <v>4277</v>
      </c>
      <c r="C337" s="192"/>
      <c r="D337" s="191" t="s">
        <v>3230</v>
      </c>
      <c r="E337" s="1"/>
      <c r="G337" s="1"/>
    </row>
    <row r="338" spans="1:7">
      <c r="A338" s="191" t="s">
        <v>3420</v>
      </c>
      <c r="B338" s="9">
        <v>2128</v>
      </c>
      <c r="C338" s="192"/>
      <c r="D338" s="191" t="s">
        <v>3230</v>
      </c>
      <c r="E338" s="1"/>
      <c r="G338" s="1"/>
    </row>
    <row r="339" spans="1:7">
      <c r="A339" s="191" t="s">
        <v>427</v>
      </c>
      <c r="B339" s="9">
        <v>1978</v>
      </c>
      <c r="C339" s="192"/>
      <c r="D339" s="191" t="s">
        <v>3230</v>
      </c>
      <c r="E339" s="1"/>
      <c r="G339" s="1"/>
    </row>
    <row r="340" spans="1:7">
      <c r="A340" s="191" t="s">
        <v>2143</v>
      </c>
      <c r="B340" s="9">
        <v>3906</v>
      </c>
      <c r="C340" s="192"/>
      <c r="D340" s="191" t="s">
        <v>3230</v>
      </c>
      <c r="E340" s="1"/>
      <c r="G340" s="1"/>
    </row>
    <row r="341" spans="1:7">
      <c r="A341" s="191" t="s">
        <v>3261</v>
      </c>
      <c r="B341" s="9">
        <v>4263</v>
      </c>
      <c r="C341" s="192"/>
      <c r="D341" s="191" t="s">
        <v>3230</v>
      </c>
      <c r="E341" s="1"/>
      <c r="G341" s="1"/>
    </row>
    <row r="342" spans="1:7">
      <c r="A342" s="191" t="s">
        <v>3306</v>
      </c>
      <c r="B342" s="4">
        <v>1281</v>
      </c>
      <c r="C342" s="192"/>
      <c r="D342" s="191" t="s">
        <v>3235</v>
      </c>
      <c r="E342" s="1"/>
      <c r="G342" s="1"/>
    </row>
    <row r="343" spans="1:7">
      <c r="E343" s="1"/>
      <c r="G343" s="1"/>
    </row>
    <row r="344" spans="1:7">
      <c r="A344" s="191" t="s">
        <v>3226</v>
      </c>
      <c r="B344" s="174">
        <f>SUM(B324:B333)</f>
        <v>42970</v>
      </c>
      <c r="D344" s="212">
        <f>B344/B323</f>
        <v>0.59671439085695244</v>
      </c>
      <c r="E344" s="1"/>
      <c r="G344" s="1"/>
    </row>
    <row r="345" spans="1:7">
      <c r="A345" s="191" t="s">
        <v>3229</v>
      </c>
      <c r="B345" s="174">
        <f>SUM(B334:B335)</f>
        <v>7373</v>
      </c>
      <c r="D345" s="212">
        <f>B345/B323</f>
        <v>0.1023871352987738</v>
      </c>
      <c r="E345" s="1"/>
      <c r="G345" s="1"/>
    </row>
    <row r="346" spans="1:7">
      <c r="A346" s="191" t="s">
        <v>3230</v>
      </c>
      <c r="B346" s="174">
        <f>SUM(B336:B341)</f>
        <v>20387</v>
      </c>
      <c r="D346" s="212">
        <f>B346/B323</f>
        <v>0.28310952493369068</v>
      </c>
      <c r="E346" s="1"/>
      <c r="G346" s="1"/>
    </row>
    <row r="347" spans="1:7">
      <c r="A347" s="191" t="s">
        <v>3235</v>
      </c>
      <c r="B347" s="174">
        <f>B342</f>
        <v>1281</v>
      </c>
      <c r="D347" s="212">
        <f>B347/B323</f>
        <v>1.7788948910583104E-2</v>
      </c>
      <c r="E347" s="1"/>
      <c r="G347" s="1"/>
    </row>
    <row r="348" spans="1:7">
      <c r="A348" s="191"/>
      <c r="E348" s="1"/>
      <c r="G348" s="1"/>
    </row>
    <row r="349" spans="1:7">
      <c r="E349" s="1"/>
      <c r="G349" s="1"/>
    </row>
    <row r="350" spans="1:7">
      <c r="A350" s="218" t="s">
        <v>3960</v>
      </c>
      <c r="B350" s="211">
        <f>SUM(B351:B366)</f>
        <v>75494</v>
      </c>
      <c r="E350" s="1"/>
      <c r="G350" s="1"/>
    </row>
    <row r="351" spans="1:7">
      <c r="A351" s="191" t="s">
        <v>3242</v>
      </c>
      <c r="B351" s="9">
        <v>8996</v>
      </c>
      <c r="C351" s="192"/>
      <c r="D351" s="191" t="s">
        <v>3227</v>
      </c>
      <c r="E351" s="1"/>
      <c r="G351" s="1"/>
    </row>
    <row r="352" spans="1:7">
      <c r="A352" s="191" t="s">
        <v>3248</v>
      </c>
      <c r="B352" s="9">
        <v>8936</v>
      </c>
      <c r="C352" s="192"/>
      <c r="D352" s="191" t="s">
        <v>3227</v>
      </c>
      <c r="E352" s="1"/>
      <c r="G352" s="1"/>
    </row>
    <row r="353" spans="1:7">
      <c r="A353" s="191" t="s">
        <v>3249</v>
      </c>
      <c r="B353" s="9">
        <v>6837</v>
      </c>
      <c r="C353" s="192"/>
      <c r="D353" s="191" t="s">
        <v>3227</v>
      </c>
      <c r="E353" s="1"/>
      <c r="G353" s="1"/>
    </row>
    <row r="354" spans="1:7">
      <c r="A354" s="191" t="s">
        <v>3260</v>
      </c>
      <c r="B354" s="9">
        <v>6956</v>
      </c>
      <c r="C354" s="192"/>
      <c r="D354" s="191" t="s">
        <v>3227</v>
      </c>
      <c r="E354" s="1"/>
      <c r="G354" s="1"/>
    </row>
    <row r="355" spans="1:7">
      <c r="A355" s="191" t="s">
        <v>3456</v>
      </c>
      <c r="B355" s="9">
        <v>4948</v>
      </c>
      <c r="C355" s="192"/>
      <c r="D355" s="191" t="s">
        <v>3227</v>
      </c>
      <c r="E355" s="1"/>
      <c r="G355" s="1"/>
    </row>
    <row r="356" spans="1:7">
      <c r="A356" s="191" t="s">
        <v>3457</v>
      </c>
      <c r="B356" s="9">
        <v>3180</v>
      </c>
      <c r="C356" s="192"/>
      <c r="D356" s="191" t="s">
        <v>3227</v>
      </c>
      <c r="E356" s="1"/>
      <c r="G356" s="1"/>
    </row>
    <row r="357" spans="1:7">
      <c r="A357" s="191" t="s">
        <v>3459</v>
      </c>
      <c r="B357" s="9">
        <v>2065</v>
      </c>
      <c r="C357" s="192"/>
      <c r="D357" s="191" t="s">
        <v>3227</v>
      </c>
      <c r="E357" s="1"/>
      <c r="G357" s="1"/>
    </row>
    <row r="358" spans="1:7">
      <c r="A358" s="191" t="s">
        <v>3461</v>
      </c>
      <c r="B358" s="9">
        <v>3707</v>
      </c>
      <c r="C358" s="192"/>
      <c r="D358" s="191" t="s">
        <v>3227</v>
      </c>
      <c r="E358" s="1"/>
      <c r="G358" s="1"/>
    </row>
    <row r="359" spans="1:7">
      <c r="A359" s="191" t="s">
        <v>3468</v>
      </c>
      <c r="B359" s="9">
        <v>3402</v>
      </c>
      <c r="C359" s="192"/>
      <c r="D359" s="191" t="s">
        <v>3227</v>
      </c>
      <c r="E359" s="1"/>
      <c r="G359" s="1"/>
    </row>
    <row r="360" spans="1:7">
      <c r="A360" s="191" t="s">
        <v>3469</v>
      </c>
      <c r="B360" s="9">
        <v>3228</v>
      </c>
      <c r="C360" s="192"/>
      <c r="D360" s="191" t="s">
        <v>3227</v>
      </c>
      <c r="E360" s="1"/>
      <c r="G360" s="1"/>
    </row>
    <row r="361" spans="1:7">
      <c r="A361" s="191" t="s">
        <v>3471</v>
      </c>
      <c r="B361" s="9">
        <v>3476</v>
      </c>
      <c r="C361" s="192"/>
      <c r="D361" s="191" t="s">
        <v>3227</v>
      </c>
      <c r="E361" s="1"/>
      <c r="G361" s="1"/>
    </row>
    <row r="362" spans="1:7">
      <c r="A362" s="191" t="s">
        <v>3472</v>
      </c>
      <c r="B362" s="9">
        <v>4257</v>
      </c>
      <c r="C362" s="192"/>
      <c r="D362" s="191" t="s">
        <v>3227</v>
      </c>
      <c r="E362" s="1"/>
      <c r="G362" s="1"/>
    </row>
    <row r="363" spans="1:7">
      <c r="A363" s="191" t="s">
        <v>3463</v>
      </c>
      <c r="B363" s="9">
        <v>3527</v>
      </c>
      <c r="C363" s="192"/>
      <c r="D363" s="191" t="s">
        <v>3240</v>
      </c>
      <c r="E363" s="1"/>
      <c r="G363" s="1"/>
    </row>
    <row r="364" spans="1:7">
      <c r="A364" s="191" t="s">
        <v>3467</v>
      </c>
      <c r="B364" s="9">
        <v>5645</v>
      </c>
      <c r="C364" s="192"/>
      <c r="D364" s="191" t="s">
        <v>3240</v>
      </c>
      <c r="E364" s="1"/>
      <c r="G364" s="1"/>
    </row>
    <row r="365" spans="1:7">
      <c r="A365" s="191" t="s">
        <v>3475</v>
      </c>
      <c r="B365" s="9">
        <v>1540</v>
      </c>
      <c r="C365" s="192"/>
      <c r="D365" s="191" t="s">
        <v>3240</v>
      </c>
      <c r="E365" s="1"/>
      <c r="G365" s="1"/>
    </row>
    <row r="366" spans="1:7">
      <c r="A366" s="191" t="s">
        <v>3476</v>
      </c>
      <c r="B366" s="9">
        <v>4794</v>
      </c>
      <c r="C366" s="192"/>
      <c r="D366" s="191" t="s">
        <v>3240</v>
      </c>
      <c r="E366" s="1"/>
      <c r="G366" s="1"/>
    </row>
    <row r="367" spans="1:7">
      <c r="E367" s="1"/>
      <c r="G367" s="1"/>
    </row>
    <row r="368" spans="1:7">
      <c r="A368" s="191" t="s">
        <v>3227</v>
      </c>
      <c r="B368" s="174">
        <f>SUM(B351:B362)</f>
        <v>59988</v>
      </c>
      <c r="D368" s="212">
        <f>B368/B350</f>
        <v>0.79460619386971154</v>
      </c>
      <c r="E368" s="1"/>
      <c r="G368" s="1"/>
    </row>
    <row r="369" spans="1:7">
      <c r="A369" s="191" t="s">
        <v>3240</v>
      </c>
      <c r="B369" s="174">
        <f>SUM(B363:B366)</f>
        <v>15506</v>
      </c>
      <c r="D369" s="212">
        <f>B369/B350</f>
        <v>0.20539380613028849</v>
      </c>
      <c r="E369" s="1"/>
      <c r="G369" s="1"/>
    </row>
    <row r="370" spans="1:7">
      <c r="E370" s="1"/>
      <c r="G370" s="1"/>
    </row>
    <row r="371" spans="1:7">
      <c r="E371" s="1"/>
      <c r="G371" s="1"/>
    </row>
    <row r="372" spans="1:7">
      <c r="A372" s="224" t="s">
        <v>2678</v>
      </c>
      <c r="B372" s="226">
        <f>SUM(B373:B399)</f>
        <v>77089</v>
      </c>
      <c r="C372" s="2"/>
      <c r="D372" s="2"/>
      <c r="E372" s="1"/>
      <c r="G372" s="1"/>
    </row>
    <row r="373" spans="1:7">
      <c r="A373" s="175" t="s">
        <v>2771</v>
      </c>
      <c r="B373" s="3">
        <v>6486</v>
      </c>
      <c r="C373" s="2"/>
      <c r="D373" s="175" t="s">
        <v>2675</v>
      </c>
      <c r="E373" s="1"/>
      <c r="G373" s="1"/>
    </row>
    <row r="374" spans="1:7">
      <c r="A374" s="175" t="s">
        <v>2777</v>
      </c>
      <c r="B374" s="3">
        <v>2043</v>
      </c>
      <c r="C374" s="2"/>
      <c r="D374" s="175" t="s">
        <v>2675</v>
      </c>
      <c r="E374" s="1"/>
      <c r="G374" s="1"/>
    </row>
    <row r="375" spans="1:7">
      <c r="A375" s="175" t="s">
        <v>2730</v>
      </c>
      <c r="B375" s="3">
        <v>1865</v>
      </c>
      <c r="C375" s="2"/>
      <c r="D375" s="175" t="s">
        <v>2678</v>
      </c>
      <c r="E375" s="1"/>
      <c r="G375" s="1"/>
    </row>
    <row r="376" spans="1:7">
      <c r="A376" s="175" t="s">
        <v>2731</v>
      </c>
      <c r="B376" s="3">
        <v>3520</v>
      </c>
      <c r="C376" s="2"/>
      <c r="D376" s="175" t="s">
        <v>2678</v>
      </c>
      <c r="E376" s="1"/>
      <c r="G376" s="1"/>
    </row>
    <row r="377" spans="1:7">
      <c r="A377" s="175" t="s">
        <v>2732</v>
      </c>
      <c r="B377" s="3">
        <v>3339</v>
      </c>
      <c r="C377" s="2"/>
      <c r="D377" s="175" t="s">
        <v>2678</v>
      </c>
      <c r="E377" s="1"/>
      <c r="G377" s="1"/>
    </row>
    <row r="378" spans="1:7">
      <c r="A378" s="175" t="s">
        <v>2733</v>
      </c>
      <c r="B378" s="3">
        <v>3580</v>
      </c>
      <c r="C378" s="2"/>
      <c r="D378" s="175" t="s">
        <v>2678</v>
      </c>
      <c r="E378" s="1"/>
      <c r="G378" s="1"/>
    </row>
    <row r="379" spans="1:7">
      <c r="A379" s="175" t="s">
        <v>2734</v>
      </c>
      <c r="B379" s="3">
        <v>1725</v>
      </c>
      <c r="C379" s="2"/>
      <c r="D379" s="175" t="s">
        <v>2678</v>
      </c>
      <c r="E379" s="1"/>
      <c r="G379" s="1"/>
    </row>
    <row r="380" spans="1:7">
      <c r="A380" s="175" t="s">
        <v>2735</v>
      </c>
      <c r="B380" s="3">
        <v>1646</v>
      </c>
      <c r="C380" s="2"/>
      <c r="D380" s="175" t="s">
        <v>2678</v>
      </c>
      <c r="E380" s="1"/>
      <c r="G380" s="1"/>
    </row>
    <row r="381" spans="1:7">
      <c r="A381" s="175" t="s">
        <v>2736</v>
      </c>
      <c r="B381" s="3">
        <v>1703</v>
      </c>
      <c r="C381" s="2"/>
      <c r="D381" s="175" t="s">
        <v>2678</v>
      </c>
      <c r="E381" s="1"/>
      <c r="G381" s="1"/>
    </row>
    <row r="382" spans="1:7">
      <c r="A382" s="175" t="s">
        <v>700</v>
      </c>
      <c r="B382" s="3">
        <v>3091</v>
      </c>
      <c r="C382" s="2"/>
      <c r="D382" s="175" t="s">
        <v>2678</v>
      </c>
      <c r="E382" s="1"/>
      <c r="G382" s="1"/>
    </row>
    <row r="383" spans="1:7">
      <c r="A383" s="175" t="s">
        <v>2737</v>
      </c>
      <c r="B383" s="3">
        <v>3075</v>
      </c>
      <c r="C383" s="2"/>
      <c r="D383" s="175" t="s">
        <v>2678</v>
      </c>
      <c r="E383" s="1"/>
      <c r="G383" s="1"/>
    </row>
    <row r="384" spans="1:7">
      <c r="A384" s="175" t="s">
        <v>2738</v>
      </c>
      <c r="B384" s="3">
        <v>5202</v>
      </c>
      <c r="C384" s="2"/>
      <c r="D384" s="175" t="s">
        <v>2678</v>
      </c>
      <c r="E384" s="1"/>
      <c r="G384" s="1"/>
    </row>
    <row r="385" spans="1:7">
      <c r="A385" s="175" t="s">
        <v>2739</v>
      </c>
      <c r="B385" s="3">
        <v>3831</v>
      </c>
      <c r="C385" s="2"/>
      <c r="D385" s="175" t="s">
        <v>2678</v>
      </c>
      <c r="E385" s="1"/>
      <c r="G385" s="1"/>
    </row>
    <row r="386" spans="1:7">
      <c r="A386" s="175" t="s">
        <v>2740</v>
      </c>
      <c r="B386" s="3">
        <v>1837</v>
      </c>
      <c r="C386" s="2"/>
      <c r="D386" s="175" t="s">
        <v>2678</v>
      </c>
      <c r="E386" s="1"/>
      <c r="G386" s="1"/>
    </row>
    <row r="387" spans="1:7">
      <c r="A387" s="175" t="s">
        <v>2741</v>
      </c>
      <c r="B387" s="3">
        <v>1582</v>
      </c>
      <c r="C387" s="2"/>
      <c r="D387" s="175" t="s">
        <v>2678</v>
      </c>
      <c r="E387" s="1"/>
      <c r="G387" s="1"/>
    </row>
    <row r="388" spans="1:7">
      <c r="A388" s="175" t="s">
        <v>2742</v>
      </c>
      <c r="B388" s="3">
        <v>1693</v>
      </c>
      <c r="C388" s="2"/>
      <c r="D388" s="175" t="s">
        <v>2678</v>
      </c>
      <c r="E388" s="1"/>
      <c r="G388" s="1"/>
    </row>
    <row r="389" spans="1:7">
      <c r="A389" s="175" t="s">
        <v>2743</v>
      </c>
      <c r="B389" s="3">
        <v>3330</v>
      </c>
      <c r="C389" s="2"/>
      <c r="D389" s="175" t="s">
        <v>2678</v>
      </c>
      <c r="E389" s="1"/>
      <c r="G389" s="1"/>
    </row>
    <row r="390" spans="1:7">
      <c r="A390" s="175" t="s">
        <v>2744</v>
      </c>
      <c r="B390" s="4">
        <v>3279</v>
      </c>
      <c r="C390" s="2"/>
      <c r="D390" s="175" t="s">
        <v>2678</v>
      </c>
      <c r="E390" s="1"/>
      <c r="G390" s="1"/>
    </row>
    <row r="391" spans="1:7">
      <c r="A391" s="175" t="s">
        <v>2745</v>
      </c>
      <c r="B391" s="4">
        <v>3815</v>
      </c>
      <c r="C391" s="2"/>
      <c r="D391" s="175" t="s">
        <v>2678</v>
      </c>
      <c r="E391" s="1"/>
      <c r="G391" s="1"/>
    </row>
    <row r="392" spans="1:7">
      <c r="A392" s="175" t="s">
        <v>2746</v>
      </c>
      <c r="B392" s="4">
        <v>1869</v>
      </c>
      <c r="C392" s="2"/>
      <c r="D392" s="175" t="s">
        <v>2678</v>
      </c>
      <c r="E392" s="1"/>
      <c r="G392" s="1"/>
    </row>
    <row r="393" spans="1:7">
      <c r="A393" s="175" t="s">
        <v>812</v>
      </c>
      <c r="B393" s="4">
        <v>1701</v>
      </c>
      <c r="C393" s="2"/>
      <c r="D393" s="175" t="s">
        <v>2678</v>
      </c>
      <c r="E393" s="1"/>
      <c r="G393" s="1"/>
    </row>
    <row r="394" spans="1:7">
      <c r="A394" s="175" t="s">
        <v>2747</v>
      </c>
      <c r="B394" s="4">
        <v>3450</v>
      </c>
      <c r="C394" s="2"/>
      <c r="D394" s="175" t="s">
        <v>2678</v>
      </c>
      <c r="E394" s="1"/>
      <c r="G394" s="1"/>
    </row>
    <row r="395" spans="1:7">
      <c r="A395" s="175" t="s">
        <v>2748</v>
      </c>
      <c r="B395" s="4">
        <v>5029</v>
      </c>
      <c r="C395" s="2"/>
      <c r="D395" s="175" t="s">
        <v>2678</v>
      </c>
      <c r="E395" s="1"/>
      <c r="G395" s="1"/>
    </row>
    <row r="396" spans="1:7">
      <c r="A396" s="175" t="s">
        <v>813</v>
      </c>
      <c r="B396" s="4">
        <v>1782</v>
      </c>
      <c r="C396" s="2"/>
      <c r="D396" s="175" t="s">
        <v>2678</v>
      </c>
      <c r="E396" s="1"/>
      <c r="G396" s="1"/>
    </row>
    <row r="397" spans="1:7">
      <c r="A397" s="175" t="s">
        <v>2749</v>
      </c>
      <c r="B397" s="4">
        <v>3444</v>
      </c>
      <c r="C397" s="2"/>
      <c r="D397" s="175" t="s">
        <v>2678</v>
      </c>
      <c r="E397" s="1"/>
      <c r="G397" s="1"/>
    </row>
    <row r="398" spans="1:7">
      <c r="A398" s="175" t="s">
        <v>2750</v>
      </c>
      <c r="B398" s="4">
        <v>1721</v>
      </c>
      <c r="C398" s="2"/>
      <c r="D398" s="175" t="s">
        <v>2678</v>
      </c>
      <c r="E398" s="1"/>
      <c r="G398" s="1"/>
    </row>
    <row r="399" spans="1:7">
      <c r="A399" s="175" t="s">
        <v>814</v>
      </c>
      <c r="B399" s="4">
        <v>1451</v>
      </c>
      <c r="C399" s="2"/>
      <c r="D399" s="175" t="s">
        <v>2678</v>
      </c>
      <c r="E399" s="1"/>
      <c r="G399" s="1"/>
    </row>
    <row r="400" spans="1:7">
      <c r="A400" s="2"/>
      <c r="B400" s="2"/>
      <c r="C400" s="2"/>
      <c r="D400" s="2"/>
      <c r="E400" s="1"/>
      <c r="G400" s="1"/>
    </row>
    <row r="401" spans="1:7">
      <c r="A401" s="175" t="s">
        <v>2675</v>
      </c>
      <c r="B401" s="177">
        <f>SUM(B373:B374)</f>
        <v>8529</v>
      </c>
      <c r="C401" s="2"/>
      <c r="D401" s="42">
        <f>B401/B372</f>
        <v>0.11063835307242278</v>
      </c>
      <c r="E401" s="1"/>
      <c r="G401" s="1"/>
    </row>
    <row r="402" spans="1:7">
      <c r="A402" s="175" t="s">
        <v>2678</v>
      </c>
      <c r="B402" s="176">
        <f>SUM(B375:B399)</f>
        <v>68560</v>
      </c>
      <c r="C402" s="2"/>
      <c r="D402" s="42">
        <f>B402/B372</f>
        <v>0.88936164692757724</v>
      </c>
      <c r="E402" s="1"/>
      <c r="G402" s="1"/>
    </row>
    <row r="403" spans="1:7">
      <c r="A403" s="175"/>
      <c r="B403" s="176"/>
      <c r="C403" s="2"/>
      <c r="D403" s="2"/>
      <c r="E403" s="1"/>
      <c r="G403" s="1"/>
    </row>
    <row r="404" spans="1:7">
      <c r="A404" s="175"/>
      <c r="B404" s="176"/>
      <c r="C404" s="2"/>
      <c r="D404" s="2"/>
      <c r="E404" s="1"/>
      <c r="G404" s="1"/>
    </row>
    <row r="405" spans="1:7">
      <c r="A405" s="240" t="s">
        <v>3826</v>
      </c>
      <c r="B405" s="241">
        <f>SUM(B406:B430)</f>
        <v>75087</v>
      </c>
      <c r="C405" s="206"/>
      <c r="D405" s="206"/>
      <c r="E405" s="1"/>
      <c r="G405" s="1"/>
    </row>
    <row r="406" spans="1:7">
      <c r="A406" s="205" t="s">
        <v>3861</v>
      </c>
      <c r="B406" s="3">
        <v>3500</v>
      </c>
      <c r="C406" s="206"/>
      <c r="D406" s="205" t="s">
        <v>3826</v>
      </c>
      <c r="E406" s="1"/>
      <c r="G406" s="1"/>
    </row>
    <row r="407" spans="1:7">
      <c r="A407" s="205" t="s">
        <v>3862</v>
      </c>
      <c r="B407" s="3">
        <v>1670</v>
      </c>
      <c r="C407" s="206"/>
      <c r="D407" s="205" t="s">
        <v>3826</v>
      </c>
      <c r="E407" s="1"/>
      <c r="G407" s="1"/>
    </row>
    <row r="408" spans="1:7">
      <c r="A408" s="205" t="s">
        <v>3864</v>
      </c>
      <c r="B408" s="3">
        <v>5563</v>
      </c>
      <c r="C408" s="206"/>
      <c r="D408" s="205" t="s">
        <v>3826</v>
      </c>
      <c r="E408" s="1"/>
      <c r="G408" s="1"/>
    </row>
    <row r="409" spans="1:7">
      <c r="A409" s="205" t="s">
        <v>3865</v>
      </c>
      <c r="B409" s="3">
        <v>5144</v>
      </c>
      <c r="C409" s="206"/>
      <c r="D409" s="205" t="s">
        <v>3826</v>
      </c>
      <c r="E409" s="1"/>
      <c r="G409" s="1"/>
    </row>
    <row r="410" spans="1:7">
      <c r="A410" s="205" t="s">
        <v>3866</v>
      </c>
      <c r="B410" s="3">
        <v>5042</v>
      </c>
      <c r="C410" s="206"/>
      <c r="D410" s="205" t="s">
        <v>3826</v>
      </c>
      <c r="E410" s="1"/>
      <c r="G410" s="1"/>
    </row>
    <row r="411" spans="1:7">
      <c r="A411" s="205" t="s">
        <v>3867</v>
      </c>
      <c r="B411" s="3">
        <v>3605</v>
      </c>
      <c r="C411" s="206"/>
      <c r="D411" s="205" t="s">
        <v>3826</v>
      </c>
      <c r="E411" s="1"/>
      <c r="G411" s="1"/>
    </row>
    <row r="412" spans="1:7">
      <c r="A412" s="205" t="s">
        <v>1149</v>
      </c>
      <c r="B412" s="3">
        <v>1808</v>
      </c>
      <c r="C412" s="206"/>
      <c r="D412" s="205" t="s">
        <v>3826</v>
      </c>
      <c r="E412" s="1"/>
      <c r="G412" s="1"/>
    </row>
    <row r="413" spans="1:7">
      <c r="A413" s="205" t="s">
        <v>3868</v>
      </c>
      <c r="B413" s="3">
        <v>1893</v>
      </c>
      <c r="C413" s="206"/>
      <c r="D413" s="205" t="s">
        <v>3826</v>
      </c>
      <c r="E413" s="1"/>
      <c r="G413" s="1"/>
    </row>
    <row r="414" spans="1:7">
      <c r="A414" s="205" t="s">
        <v>3869</v>
      </c>
      <c r="B414" s="3">
        <v>3911</v>
      </c>
      <c r="C414" s="206"/>
      <c r="D414" s="205" t="s">
        <v>3826</v>
      </c>
      <c r="E414" s="1"/>
      <c r="G414" s="1"/>
    </row>
    <row r="415" spans="1:7">
      <c r="A415" s="205" t="s">
        <v>3870</v>
      </c>
      <c r="B415" s="3">
        <v>3895</v>
      </c>
      <c r="C415" s="206"/>
      <c r="D415" s="205" t="s">
        <v>3826</v>
      </c>
      <c r="E415" s="1"/>
      <c r="G415" s="1"/>
    </row>
    <row r="416" spans="1:7">
      <c r="A416" s="205" t="s">
        <v>3871</v>
      </c>
      <c r="B416" s="3">
        <v>1811</v>
      </c>
      <c r="C416" s="206"/>
      <c r="D416" s="205" t="s">
        <v>3826</v>
      </c>
      <c r="E416" s="1"/>
      <c r="G416" s="1"/>
    </row>
    <row r="417" spans="1:7">
      <c r="A417" s="205" t="s">
        <v>3872</v>
      </c>
      <c r="B417" s="3">
        <v>2131</v>
      </c>
      <c r="C417" s="206"/>
      <c r="D417" s="205" t="s">
        <v>3826</v>
      </c>
      <c r="E417" s="1"/>
      <c r="G417" s="1"/>
    </row>
    <row r="418" spans="1:7">
      <c r="A418" s="205" t="s">
        <v>3873</v>
      </c>
      <c r="B418" s="4">
        <v>1611</v>
      </c>
      <c r="C418" s="206"/>
      <c r="D418" s="205" t="s">
        <v>3826</v>
      </c>
      <c r="E418" s="1"/>
      <c r="G418" s="1"/>
    </row>
    <row r="419" spans="1:7">
      <c r="A419" s="205" t="s">
        <v>3874</v>
      </c>
      <c r="B419" s="4">
        <v>1822</v>
      </c>
      <c r="C419" s="206"/>
      <c r="D419" s="205" t="s">
        <v>3826</v>
      </c>
      <c r="E419" s="1"/>
      <c r="G419" s="1"/>
    </row>
    <row r="420" spans="1:7">
      <c r="A420" s="205" t="s">
        <v>3875</v>
      </c>
      <c r="B420" s="4">
        <v>3693</v>
      </c>
      <c r="C420" s="206"/>
      <c r="D420" s="205" t="s">
        <v>3826</v>
      </c>
      <c r="E420" s="1"/>
      <c r="G420" s="1"/>
    </row>
    <row r="421" spans="1:7">
      <c r="A421" s="205" t="s">
        <v>3876</v>
      </c>
      <c r="B421" s="4">
        <v>1698</v>
      </c>
      <c r="C421" s="206"/>
      <c r="D421" s="205" t="s">
        <v>3826</v>
      </c>
      <c r="E421" s="1"/>
      <c r="G421" s="1"/>
    </row>
    <row r="422" spans="1:7">
      <c r="A422" s="205" t="s">
        <v>3879</v>
      </c>
      <c r="B422" s="4">
        <v>1859</v>
      </c>
      <c r="C422" s="206"/>
      <c r="D422" s="205" t="s">
        <v>3826</v>
      </c>
      <c r="E422" s="1"/>
      <c r="G422" s="1"/>
    </row>
    <row r="423" spans="1:7">
      <c r="A423" s="205" t="s">
        <v>3880</v>
      </c>
      <c r="B423" s="4">
        <v>4821</v>
      </c>
      <c r="C423" s="206"/>
      <c r="D423" s="205" t="s">
        <v>3826</v>
      </c>
      <c r="E423" s="1"/>
      <c r="G423" s="1"/>
    </row>
    <row r="424" spans="1:7">
      <c r="A424" s="205" t="s">
        <v>3881</v>
      </c>
      <c r="B424" s="4">
        <v>3362</v>
      </c>
      <c r="C424" s="206"/>
      <c r="D424" s="205" t="s">
        <v>3826</v>
      </c>
      <c r="E424" s="1"/>
      <c r="G424" s="1"/>
    </row>
    <row r="425" spans="1:7">
      <c r="A425" s="205" t="s">
        <v>3882</v>
      </c>
      <c r="B425" s="4">
        <v>1816</v>
      </c>
      <c r="C425" s="206"/>
      <c r="D425" s="205" t="s">
        <v>3826</v>
      </c>
      <c r="E425" s="1"/>
      <c r="G425" s="1"/>
    </row>
    <row r="426" spans="1:7">
      <c r="A426" s="205" t="s">
        <v>3883</v>
      </c>
      <c r="B426" s="4">
        <v>5340</v>
      </c>
      <c r="C426" s="206"/>
      <c r="D426" s="205" t="s">
        <v>3826</v>
      </c>
      <c r="E426" s="1"/>
      <c r="G426" s="1"/>
    </row>
    <row r="427" spans="1:7">
      <c r="A427" s="205" t="s">
        <v>3884</v>
      </c>
      <c r="B427" s="4">
        <v>1706</v>
      </c>
      <c r="C427" s="206"/>
      <c r="D427" s="205" t="s">
        <v>3826</v>
      </c>
      <c r="E427" s="1"/>
      <c r="G427" s="1"/>
    </row>
    <row r="428" spans="1:7">
      <c r="A428" s="205" t="s">
        <v>3885</v>
      </c>
      <c r="B428" s="4">
        <v>1865</v>
      </c>
      <c r="C428" s="206"/>
      <c r="D428" s="205" t="s">
        <v>3826</v>
      </c>
      <c r="E428" s="1"/>
      <c r="G428" s="1"/>
    </row>
    <row r="429" spans="1:7">
      <c r="A429" s="205" t="s">
        <v>3886</v>
      </c>
      <c r="B429" s="4">
        <v>3776</v>
      </c>
      <c r="C429" s="206"/>
      <c r="D429" s="205" t="s">
        <v>3826</v>
      </c>
      <c r="E429" s="1"/>
      <c r="G429" s="1"/>
    </row>
    <row r="430" spans="1:7">
      <c r="A430" s="205" t="s">
        <v>2505</v>
      </c>
      <c r="B430" s="4">
        <v>1745</v>
      </c>
      <c r="C430" s="206"/>
      <c r="D430" s="205" t="s">
        <v>3826</v>
      </c>
      <c r="E430" s="1"/>
      <c r="G430" s="1"/>
    </row>
    <row r="431" spans="1:7">
      <c r="A431" s="175"/>
      <c r="B431" s="176"/>
      <c r="C431" s="2"/>
      <c r="D431" s="2"/>
      <c r="E431" s="1"/>
      <c r="G431" s="1"/>
    </row>
    <row r="432" spans="1:7">
      <c r="A432" s="205" t="s">
        <v>3826</v>
      </c>
      <c r="B432" s="176">
        <f>SUM(B406:B430)</f>
        <v>75087</v>
      </c>
      <c r="C432" s="2"/>
      <c r="D432" s="42">
        <f>B432/B405</f>
        <v>1</v>
      </c>
      <c r="E432" s="1"/>
      <c r="G432" s="1"/>
    </row>
    <row r="433" spans="1:7">
      <c r="A433" s="175"/>
      <c r="B433" s="176"/>
      <c r="C433" s="2"/>
      <c r="D433" s="2"/>
      <c r="E433" s="1"/>
      <c r="G433" s="1"/>
    </row>
    <row r="434" spans="1:7">
      <c r="A434" s="175"/>
      <c r="B434" s="176"/>
      <c r="C434" s="2"/>
      <c r="D434" s="2"/>
      <c r="E434" s="1"/>
      <c r="G434" s="1"/>
    </row>
    <row r="435" spans="1:7">
      <c r="A435" s="240" t="s">
        <v>3827</v>
      </c>
      <c r="B435" s="241">
        <f>SUM(B436:B451)</f>
        <v>74325</v>
      </c>
      <c r="C435" s="206"/>
      <c r="D435" s="206"/>
      <c r="E435" s="1"/>
      <c r="G435" s="1"/>
    </row>
    <row r="436" spans="1:7">
      <c r="A436" s="205" t="s">
        <v>3888</v>
      </c>
      <c r="B436" s="3">
        <v>5442</v>
      </c>
      <c r="C436" s="206"/>
      <c r="D436" s="205" t="s">
        <v>3827</v>
      </c>
      <c r="E436" s="1"/>
      <c r="G436" s="1"/>
    </row>
    <row r="437" spans="1:7">
      <c r="A437" s="205" t="s">
        <v>3889</v>
      </c>
      <c r="B437" s="3">
        <v>3998</v>
      </c>
      <c r="C437" s="206"/>
      <c r="D437" s="205" t="s">
        <v>3827</v>
      </c>
      <c r="E437" s="1"/>
      <c r="G437" s="1"/>
    </row>
    <row r="438" spans="1:7">
      <c r="A438" s="205" t="s">
        <v>3890</v>
      </c>
      <c r="B438" s="3">
        <v>3951</v>
      </c>
      <c r="C438" s="206"/>
      <c r="D438" s="205" t="s">
        <v>3827</v>
      </c>
      <c r="E438" s="1"/>
      <c r="G438" s="1"/>
    </row>
    <row r="439" spans="1:7">
      <c r="A439" s="205" t="s">
        <v>3891</v>
      </c>
      <c r="B439" s="3">
        <v>4223</v>
      </c>
      <c r="C439" s="206"/>
      <c r="D439" s="205" t="s">
        <v>3827</v>
      </c>
      <c r="E439" s="1"/>
      <c r="G439" s="1"/>
    </row>
    <row r="440" spans="1:7">
      <c r="A440" s="205" t="s">
        <v>3892</v>
      </c>
      <c r="B440" s="3">
        <v>3720</v>
      </c>
      <c r="C440" s="206"/>
      <c r="D440" s="205" t="s">
        <v>3827</v>
      </c>
      <c r="E440" s="1"/>
      <c r="G440" s="1"/>
    </row>
    <row r="441" spans="1:7">
      <c r="A441" s="205" t="s">
        <v>3893</v>
      </c>
      <c r="B441" s="3">
        <v>6170</v>
      </c>
      <c r="C441" s="206"/>
      <c r="D441" s="205" t="s">
        <v>3827</v>
      </c>
      <c r="E441" s="1"/>
      <c r="G441" s="1"/>
    </row>
    <row r="442" spans="1:7">
      <c r="A442" s="205" t="s">
        <v>3894</v>
      </c>
      <c r="B442" s="3">
        <v>5022</v>
      </c>
      <c r="C442" s="206"/>
      <c r="D442" s="205" t="s">
        <v>3827</v>
      </c>
      <c r="E442" s="1"/>
      <c r="G442" s="1"/>
    </row>
    <row r="443" spans="1:7">
      <c r="A443" s="205" t="s">
        <v>3895</v>
      </c>
      <c r="B443" s="3">
        <v>6184</v>
      </c>
      <c r="C443" s="206"/>
      <c r="D443" s="205" t="s">
        <v>3827</v>
      </c>
      <c r="E443" s="1"/>
      <c r="G443" s="1"/>
    </row>
    <row r="444" spans="1:7">
      <c r="A444" s="205" t="s">
        <v>3302</v>
      </c>
      <c r="B444" s="3">
        <v>3281</v>
      </c>
      <c r="C444" s="206"/>
      <c r="D444" s="205" t="s">
        <v>3827</v>
      </c>
      <c r="E444" s="1"/>
      <c r="G444" s="1"/>
    </row>
    <row r="445" spans="1:7">
      <c r="A445" s="205" t="s">
        <v>3896</v>
      </c>
      <c r="B445" s="3">
        <v>4805</v>
      </c>
      <c r="C445" s="206"/>
      <c r="D445" s="205" t="s">
        <v>3827</v>
      </c>
      <c r="E445" s="1"/>
      <c r="G445" s="1"/>
    </row>
    <row r="446" spans="1:7">
      <c r="A446" s="205" t="s">
        <v>3897</v>
      </c>
      <c r="B446" s="3">
        <v>5899</v>
      </c>
      <c r="C446" s="206"/>
      <c r="D446" s="205" t="s">
        <v>3827</v>
      </c>
      <c r="E446" s="1"/>
      <c r="G446" s="1"/>
    </row>
    <row r="447" spans="1:7">
      <c r="A447" s="205" t="s">
        <v>2065</v>
      </c>
      <c r="B447" s="3">
        <v>5634</v>
      </c>
      <c r="C447" s="206"/>
      <c r="D447" s="205" t="s">
        <v>3827</v>
      </c>
      <c r="E447" s="1"/>
      <c r="G447" s="1"/>
    </row>
    <row r="448" spans="1:7">
      <c r="A448" s="205" t="s">
        <v>3898</v>
      </c>
      <c r="B448" s="3">
        <v>4916</v>
      </c>
      <c r="C448" s="206"/>
      <c r="D448" s="205" t="s">
        <v>3827</v>
      </c>
      <c r="E448" s="1"/>
      <c r="G448" s="1"/>
    </row>
    <row r="449" spans="1:7">
      <c r="A449" s="205" t="s">
        <v>3899</v>
      </c>
      <c r="B449" s="3">
        <v>4213</v>
      </c>
      <c r="C449" s="206"/>
      <c r="D449" s="205" t="s">
        <v>3827</v>
      </c>
      <c r="E449" s="1"/>
      <c r="G449" s="1"/>
    </row>
    <row r="450" spans="1:7">
      <c r="A450" s="205" t="s">
        <v>2138</v>
      </c>
      <c r="B450" s="3">
        <v>3120</v>
      </c>
      <c r="C450" s="206"/>
      <c r="D450" s="205" t="s">
        <v>3827</v>
      </c>
      <c r="E450" s="1"/>
      <c r="G450" s="1"/>
    </row>
    <row r="451" spans="1:7">
      <c r="A451" s="205" t="s">
        <v>3930</v>
      </c>
      <c r="B451" s="3">
        <v>3747</v>
      </c>
      <c r="C451" s="206"/>
      <c r="D451" s="205" t="s">
        <v>3829</v>
      </c>
      <c r="E451" s="1"/>
      <c r="G451" s="1"/>
    </row>
    <row r="452" spans="1:7">
      <c r="A452" s="175"/>
      <c r="B452" s="176"/>
      <c r="C452" s="2"/>
      <c r="D452" s="2"/>
      <c r="E452" s="1"/>
      <c r="G452" s="1"/>
    </row>
    <row r="453" spans="1:7">
      <c r="A453" s="205" t="s">
        <v>3827</v>
      </c>
      <c r="B453" s="176">
        <f>SUM(B436:B450)</f>
        <v>70578</v>
      </c>
      <c r="C453" s="2"/>
      <c r="D453" s="42">
        <f>B453/B435</f>
        <v>0.94958627648839555</v>
      </c>
      <c r="E453" s="1"/>
      <c r="G453" s="1"/>
    </row>
    <row r="454" spans="1:7">
      <c r="A454" s="205" t="s">
        <v>3829</v>
      </c>
      <c r="B454" s="176">
        <f>B451</f>
        <v>3747</v>
      </c>
      <c r="C454" s="2"/>
      <c r="D454" s="42">
        <f>B454/B435</f>
        <v>5.041372351160444E-2</v>
      </c>
      <c r="E454" s="1"/>
      <c r="G454" s="1"/>
    </row>
    <row r="455" spans="1:7">
      <c r="A455" s="175"/>
      <c r="B455" s="176"/>
      <c r="C455" s="2"/>
      <c r="D455" s="2"/>
      <c r="E455" s="1"/>
      <c r="G455" s="1"/>
    </row>
    <row r="456" spans="1:7">
      <c r="A456" s="175"/>
      <c r="B456" s="176"/>
      <c r="C456" s="2"/>
      <c r="D456" s="2"/>
      <c r="E456" s="1"/>
      <c r="G456" s="1"/>
    </row>
    <row r="457" spans="1:7">
      <c r="A457" s="218" t="s">
        <v>3228</v>
      </c>
      <c r="B457" s="226">
        <f>SUM(B458:B474)</f>
        <v>72180</v>
      </c>
      <c r="C457" s="2"/>
      <c r="D457" s="2"/>
      <c r="E457" s="1"/>
      <c r="G457" s="1"/>
    </row>
    <row r="458" spans="1:7">
      <c r="A458" s="191" t="s">
        <v>3311</v>
      </c>
      <c r="B458" s="9">
        <v>4165</v>
      </c>
      <c r="C458" s="192"/>
      <c r="D458" s="191" t="s">
        <v>3228</v>
      </c>
      <c r="E458" s="1"/>
      <c r="G458" s="1"/>
    </row>
    <row r="459" spans="1:7">
      <c r="A459" s="191" t="s">
        <v>3312</v>
      </c>
      <c r="B459" s="9">
        <v>4903</v>
      </c>
      <c r="C459" s="192"/>
      <c r="D459" s="191" t="s">
        <v>3228</v>
      </c>
      <c r="E459" s="1"/>
      <c r="G459" s="1"/>
    </row>
    <row r="460" spans="1:7">
      <c r="A460" s="191" t="s">
        <v>697</v>
      </c>
      <c r="B460" s="9">
        <v>1833</v>
      </c>
      <c r="C460" s="192"/>
      <c r="D460" s="191" t="s">
        <v>3228</v>
      </c>
      <c r="E460" s="1"/>
      <c r="G460" s="1"/>
    </row>
    <row r="461" spans="1:7">
      <c r="A461" s="191" t="s">
        <v>3313</v>
      </c>
      <c r="B461" s="9">
        <v>5042</v>
      </c>
      <c r="C461" s="192"/>
      <c r="D461" s="191" t="s">
        <v>3228</v>
      </c>
      <c r="E461" s="1"/>
      <c r="G461" s="1"/>
    </row>
    <row r="462" spans="1:7">
      <c r="A462" s="191" t="s">
        <v>1367</v>
      </c>
      <c r="B462" s="9">
        <v>5021</v>
      </c>
      <c r="C462" s="192"/>
      <c r="D462" s="191" t="s">
        <v>3228</v>
      </c>
      <c r="E462" s="1"/>
      <c r="G462" s="1"/>
    </row>
    <row r="463" spans="1:7">
      <c r="A463" s="191" t="s">
        <v>3314</v>
      </c>
      <c r="B463" s="9">
        <v>3642</v>
      </c>
      <c r="C463" s="192"/>
      <c r="D463" s="191" t="s">
        <v>3228</v>
      </c>
      <c r="E463" s="1"/>
      <c r="G463" s="1"/>
    </row>
    <row r="464" spans="1:7">
      <c r="A464" s="191" t="s">
        <v>3315</v>
      </c>
      <c r="B464" s="9">
        <v>5617</v>
      </c>
      <c r="C464" s="192"/>
      <c r="D464" s="191" t="s">
        <v>3228</v>
      </c>
      <c r="E464" s="1"/>
      <c r="G464" s="1"/>
    </row>
    <row r="465" spans="1:7">
      <c r="A465" s="191" t="s">
        <v>3316</v>
      </c>
      <c r="B465" s="9">
        <v>3106</v>
      </c>
      <c r="C465" s="192"/>
      <c r="D465" s="191" t="s">
        <v>3228</v>
      </c>
      <c r="E465" s="1"/>
      <c r="G465" s="1"/>
    </row>
    <row r="466" spans="1:7">
      <c r="A466" s="191" t="s">
        <v>3317</v>
      </c>
      <c r="B466" s="9">
        <v>5639</v>
      </c>
      <c r="C466" s="192"/>
      <c r="D466" s="191" t="s">
        <v>3228</v>
      </c>
      <c r="E466" s="1"/>
      <c r="G466" s="1"/>
    </row>
    <row r="467" spans="1:7">
      <c r="A467" s="191" t="s">
        <v>812</v>
      </c>
      <c r="B467" s="9">
        <v>5112</v>
      </c>
      <c r="C467" s="192"/>
      <c r="D467" s="191" t="s">
        <v>3228</v>
      </c>
      <c r="E467" s="1"/>
      <c r="G467" s="1"/>
    </row>
    <row r="468" spans="1:7">
      <c r="A468" s="191" t="s">
        <v>3318</v>
      </c>
      <c r="B468" s="9">
        <v>4312</v>
      </c>
      <c r="C468" s="192"/>
      <c r="D468" s="191" t="s">
        <v>3228</v>
      </c>
      <c r="E468" s="1"/>
      <c r="G468" s="1"/>
    </row>
    <row r="469" spans="1:7">
      <c r="A469" s="191" t="s">
        <v>3319</v>
      </c>
      <c r="B469" s="9">
        <v>4803</v>
      </c>
      <c r="C469" s="192"/>
      <c r="D469" s="191" t="s">
        <v>3228</v>
      </c>
      <c r="E469" s="1"/>
      <c r="G469" s="1"/>
    </row>
    <row r="470" spans="1:7">
      <c r="A470" s="191" t="s">
        <v>3320</v>
      </c>
      <c r="B470" s="9">
        <v>3265</v>
      </c>
      <c r="C470" s="192"/>
      <c r="D470" s="191" t="s">
        <v>3228</v>
      </c>
      <c r="E470" s="1"/>
      <c r="G470" s="1"/>
    </row>
    <row r="471" spans="1:7">
      <c r="A471" s="191" t="s">
        <v>3321</v>
      </c>
      <c r="B471" s="9">
        <v>4822</v>
      </c>
      <c r="C471" s="192"/>
      <c r="D471" s="191" t="s">
        <v>3228</v>
      </c>
      <c r="E471" s="1"/>
      <c r="G471" s="1"/>
    </row>
    <row r="472" spans="1:7">
      <c r="A472" s="191" t="s">
        <v>1312</v>
      </c>
      <c r="B472" s="9">
        <v>2708</v>
      </c>
      <c r="C472" s="192"/>
      <c r="D472" s="191" t="s">
        <v>3228</v>
      </c>
      <c r="E472" s="1"/>
      <c r="G472" s="1"/>
    </row>
    <row r="473" spans="1:7">
      <c r="A473" s="191" t="s">
        <v>2484</v>
      </c>
      <c r="B473" s="9">
        <v>4981</v>
      </c>
      <c r="C473" s="192"/>
      <c r="D473" s="191" t="s">
        <v>3228</v>
      </c>
      <c r="E473" s="1"/>
      <c r="G473" s="1"/>
    </row>
    <row r="474" spans="1:7">
      <c r="A474" s="191" t="s">
        <v>3322</v>
      </c>
      <c r="B474" s="9">
        <v>3209</v>
      </c>
      <c r="C474" s="192"/>
      <c r="D474" s="191" t="s">
        <v>3228</v>
      </c>
      <c r="E474" s="1"/>
      <c r="G474" s="1"/>
    </row>
    <row r="475" spans="1:7">
      <c r="A475" s="192"/>
      <c r="B475" s="194"/>
      <c r="C475" s="192"/>
      <c r="D475" s="192"/>
      <c r="E475" s="1"/>
      <c r="G475" s="1"/>
    </row>
    <row r="476" spans="1:7">
      <c r="A476" s="191" t="s">
        <v>3228</v>
      </c>
      <c r="B476" s="194">
        <f>SUM(B458:B474)</f>
        <v>72180</v>
      </c>
      <c r="C476" s="192"/>
      <c r="D476" s="222">
        <f>B476/B457</f>
        <v>1</v>
      </c>
      <c r="E476" s="1"/>
      <c r="G476" s="1"/>
    </row>
    <row r="477" spans="1:7">
      <c r="E477" s="1"/>
      <c r="G477" s="1"/>
    </row>
    <row r="478" spans="1:7">
      <c r="E478" s="1"/>
      <c r="G478" s="1"/>
    </row>
    <row r="479" spans="1:7">
      <c r="A479" s="218" t="s">
        <v>3229</v>
      </c>
      <c r="B479" s="221">
        <f>SUM(B480:B498)</f>
        <v>76650</v>
      </c>
      <c r="C479" s="193"/>
      <c r="D479" s="193"/>
      <c r="E479" s="1"/>
      <c r="G479" s="1"/>
    </row>
    <row r="480" spans="1:7">
      <c r="A480" s="191" t="s">
        <v>3105</v>
      </c>
      <c r="B480" s="3">
        <v>5355</v>
      </c>
      <c r="C480" s="192"/>
      <c r="D480" s="191" t="s">
        <v>3229</v>
      </c>
      <c r="E480" s="1"/>
      <c r="G480" s="1"/>
    </row>
    <row r="481" spans="1:7">
      <c r="A481" s="191" t="s">
        <v>3324</v>
      </c>
      <c r="B481" s="3">
        <v>2012</v>
      </c>
      <c r="C481" s="192"/>
      <c r="D481" s="191" t="s">
        <v>3229</v>
      </c>
      <c r="E481" s="1"/>
      <c r="G481" s="1"/>
    </row>
    <row r="482" spans="1:7">
      <c r="A482" s="191" t="s">
        <v>697</v>
      </c>
      <c r="B482" s="3">
        <v>1637</v>
      </c>
      <c r="C482" s="192"/>
      <c r="D482" s="191" t="s">
        <v>3229</v>
      </c>
      <c r="E482" s="1"/>
      <c r="G482" s="1"/>
    </row>
    <row r="483" spans="1:7">
      <c r="A483" s="191" t="s">
        <v>3325</v>
      </c>
      <c r="B483" s="3">
        <v>3980</v>
      </c>
      <c r="C483" s="192"/>
      <c r="D483" s="191" t="s">
        <v>3229</v>
      </c>
      <c r="E483" s="1"/>
      <c r="G483" s="1"/>
    </row>
    <row r="484" spans="1:7">
      <c r="A484" s="191" t="s">
        <v>3328</v>
      </c>
      <c r="B484" s="3">
        <v>1957</v>
      </c>
      <c r="C484" s="192"/>
      <c r="D484" s="191" t="s">
        <v>3229</v>
      </c>
      <c r="E484" s="1"/>
      <c r="G484" s="1"/>
    </row>
    <row r="485" spans="1:7">
      <c r="A485" s="191" t="s">
        <v>3329</v>
      </c>
      <c r="B485" s="3">
        <v>5128</v>
      </c>
      <c r="C485" s="192"/>
      <c r="D485" s="191" t="s">
        <v>3229</v>
      </c>
      <c r="E485" s="1"/>
      <c r="G485" s="1"/>
    </row>
    <row r="486" spans="1:7">
      <c r="A486" s="191" t="s">
        <v>3330</v>
      </c>
      <c r="B486" s="3">
        <v>5966</v>
      </c>
      <c r="C486" s="192"/>
      <c r="D486" s="191" t="s">
        <v>3229</v>
      </c>
      <c r="E486" s="1"/>
      <c r="G486" s="1"/>
    </row>
    <row r="487" spans="1:7">
      <c r="A487" s="191" t="s">
        <v>1895</v>
      </c>
      <c r="B487" s="3">
        <v>5995</v>
      </c>
      <c r="C487" s="192"/>
      <c r="D487" s="191" t="s">
        <v>3229</v>
      </c>
      <c r="E487" s="1"/>
      <c r="G487" s="1"/>
    </row>
    <row r="488" spans="1:7">
      <c r="A488" s="191" t="s">
        <v>3331</v>
      </c>
      <c r="B488" s="3">
        <v>5593</v>
      </c>
      <c r="C488" s="192"/>
      <c r="D488" s="191" t="s">
        <v>3229</v>
      </c>
      <c r="E488" s="1"/>
      <c r="G488" s="1"/>
    </row>
    <row r="489" spans="1:7">
      <c r="A489" s="191" t="s">
        <v>3332</v>
      </c>
      <c r="B489" s="3">
        <v>1687</v>
      </c>
      <c r="C489" s="192"/>
      <c r="D489" s="191" t="s">
        <v>3229</v>
      </c>
      <c r="E489" s="1"/>
      <c r="G489" s="1"/>
    </row>
    <row r="490" spans="1:7">
      <c r="A490" s="191" t="s">
        <v>1875</v>
      </c>
      <c r="B490" s="3">
        <v>3765</v>
      </c>
      <c r="C490" s="192"/>
      <c r="D490" s="191" t="s">
        <v>3229</v>
      </c>
      <c r="E490" s="1"/>
      <c r="G490" s="1"/>
    </row>
    <row r="491" spans="1:7">
      <c r="A491" s="191" t="s">
        <v>3333</v>
      </c>
      <c r="B491" s="3">
        <v>3481</v>
      </c>
      <c r="C491" s="192"/>
      <c r="D491" s="191" t="s">
        <v>3229</v>
      </c>
      <c r="E491" s="1"/>
      <c r="G491" s="1"/>
    </row>
    <row r="492" spans="1:7">
      <c r="A492" s="191" t="s">
        <v>3334</v>
      </c>
      <c r="B492" s="3">
        <v>3540</v>
      </c>
      <c r="C492" s="192"/>
      <c r="D492" s="191" t="s">
        <v>3229</v>
      </c>
      <c r="E492" s="1"/>
      <c r="G492" s="1"/>
    </row>
    <row r="493" spans="1:7">
      <c r="A493" s="191" t="s">
        <v>3336</v>
      </c>
      <c r="B493" s="4">
        <v>3931</v>
      </c>
      <c r="C493" s="192"/>
      <c r="D493" s="191" t="s">
        <v>3229</v>
      </c>
      <c r="E493" s="1"/>
      <c r="G493" s="1"/>
    </row>
    <row r="494" spans="1:7">
      <c r="A494" s="191" t="s">
        <v>3337</v>
      </c>
      <c r="B494" s="4">
        <v>1427</v>
      </c>
      <c r="C494" s="192"/>
      <c r="D494" s="191" t="s">
        <v>3229</v>
      </c>
      <c r="E494" s="1"/>
      <c r="G494" s="1"/>
    </row>
    <row r="495" spans="1:7">
      <c r="A495" s="191" t="s">
        <v>3338</v>
      </c>
      <c r="B495" s="4">
        <v>6093</v>
      </c>
      <c r="C495" s="192"/>
      <c r="D495" s="191" t="s">
        <v>3229</v>
      </c>
      <c r="E495" s="1"/>
      <c r="G495" s="1"/>
    </row>
    <row r="496" spans="1:7">
      <c r="A496" s="191" t="s">
        <v>3339</v>
      </c>
      <c r="B496" s="4">
        <v>4020</v>
      </c>
      <c r="C496" s="192"/>
      <c r="D496" s="191" t="s">
        <v>3229</v>
      </c>
      <c r="E496" s="1"/>
      <c r="G496" s="1"/>
    </row>
    <row r="497" spans="1:7">
      <c r="A497" s="191" t="s">
        <v>3327</v>
      </c>
      <c r="B497" s="4">
        <v>5445</v>
      </c>
      <c r="C497" s="192"/>
      <c r="D497" s="191" t="s">
        <v>3239</v>
      </c>
      <c r="E497" s="1"/>
      <c r="G497" s="1"/>
    </row>
    <row r="498" spans="1:7">
      <c r="A498" s="191" t="s">
        <v>3335</v>
      </c>
      <c r="B498" s="4">
        <v>5638</v>
      </c>
      <c r="C498" s="192"/>
      <c r="D498" s="191" t="s">
        <v>3239</v>
      </c>
      <c r="E498" s="1"/>
      <c r="G498" s="1"/>
    </row>
    <row r="499" spans="1:7">
      <c r="E499" s="1"/>
      <c r="G499" s="1"/>
    </row>
    <row r="500" spans="1:7">
      <c r="A500" s="191" t="s">
        <v>3229</v>
      </c>
      <c r="B500" s="174">
        <f>SUM(B480:B496)</f>
        <v>65567</v>
      </c>
      <c r="D500" s="212">
        <f>B500/B479</f>
        <v>0.85540769732550559</v>
      </c>
      <c r="E500" s="1"/>
      <c r="G500" s="1"/>
    </row>
    <row r="501" spans="1:7">
      <c r="A501" s="191" t="s">
        <v>3239</v>
      </c>
      <c r="B501" s="174">
        <f>SUM(B497:B498)</f>
        <v>11083</v>
      </c>
      <c r="D501" s="212">
        <f>B501/B479</f>
        <v>0.14459230267449447</v>
      </c>
      <c r="E501" s="1"/>
      <c r="G501" s="1"/>
    </row>
    <row r="502" spans="1:7">
      <c r="E502" s="1"/>
      <c r="G502" s="1"/>
    </row>
    <row r="503" spans="1:7">
      <c r="E503" s="1"/>
      <c r="G503" s="1"/>
    </row>
    <row r="504" spans="1:7">
      <c r="A504" s="214" t="s">
        <v>2792</v>
      </c>
      <c r="B504" s="211">
        <f>SUM(B505:B514)</f>
        <v>74670</v>
      </c>
      <c r="E504" s="1"/>
      <c r="G504" s="1"/>
    </row>
    <row r="505" spans="1:7">
      <c r="A505" s="178" t="s">
        <v>2816</v>
      </c>
      <c r="B505" s="9">
        <v>7495</v>
      </c>
      <c r="C505" s="179"/>
      <c r="D505" s="178" t="s">
        <v>2792</v>
      </c>
      <c r="E505" s="1"/>
      <c r="G505" s="1"/>
    </row>
    <row r="506" spans="1:7">
      <c r="A506" s="178" t="s">
        <v>2817</v>
      </c>
      <c r="B506" s="9">
        <v>6883</v>
      </c>
      <c r="C506" s="179"/>
      <c r="D506" s="178" t="s">
        <v>2792</v>
      </c>
      <c r="E506" s="1"/>
      <c r="G506" s="1"/>
    </row>
    <row r="507" spans="1:7">
      <c r="A507" s="178" t="s">
        <v>2818</v>
      </c>
      <c r="B507" s="9">
        <v>7496</v>
      </c>
      <c r="C507" s="179"/>
      <c r="D507" s="178" t="s">
        <v>2792</v>
      </c>
      <c r="E507" s="1"/>
      <c r="G507" s="1"/>
    </row>
    <row r="508" spans="1:7">
      <c r="A508" s="178" t="s">
        <v>2819</v>
      </c>
      <c r="B508" s="9">
        <v>7531</v>
      </c>
      <c r="C508" s="179"/>
      <c r="D508" s="178" t="s">
        <v>2792</v>
      </c>
      <c r="E508" s="1"/>
      <c r="G508" s="1"/>
    </row>
    <row r="509" spans="1:7">
      <c r="A509" s="178" t="s">
        <v>397</v>
      </c>
      <c r="B509" s="9">
        <v>7927</v>
      </c>
      <c r="C509" s="179"/>
      <c r="D509" s="178" t="s">
        <v>2792</v>
      </c>
      <c r="E509" s="1"/>
      <c r="G509" s="1"/>
    </row>
    <row r="510" spans="1:7">
      <c r="A510" s="178" t="s">
        <v>2820</v>
      </c>
      <c r="B510" s="9">
        <v>7447</v>
      </c>
      <c r="C510" s="179"/>
      <c r="D510" s="178" t="s">
        <v>2792</v>
      </c>
      <c r="E510" s="1"/>
      <c r="G510" s="1"/>
    </row>
    <row r="511" spans="1:7">
      <c r="A511" s="178" t="s">
        <v>2821</v>
      </c>
      <c r="B511" s="9">
        <v>7786</v>
      </c>
      <c r="C511" s="179"/>
      <c r="D511" s="178" t="s">
        <v>2792</v>
      </c>
      <c r="E511" s="1"/>
      <c r="G511" s="1"/>
    </row>
    <row r="512" spans="1:7">
      <c r="A512" s="178" t="s">
        <v>2822</v>
      </c>
      <c r="B512" s="9">
        <v>8600</v>
      </c>
      <c r="C512" s="179"/>
      <c r="D512" s="178" t="s">
        <v>2792</v>
      </c>
      <c r="E512" s="1"/>
      <c r="G512" s="1"/>
    </row>
    <row r="513" spans="1:7">
      <c r="A513" s="178" t="s">
        <v>2823</v>
      </c>
      <c r="B513" s="9">
        <v>7341</v>
      </c>
      <c r="C513" s="179"/>
      <c r="D513" s="178" t="s">
        <v>2792</v>
      </c>
      <c r="E513" s="1"/>
      <c r="G513" s="1"/>
    </row>
    <row r="514" spans="1:7">
      <c r="A514" s="178" t="s">
        <v>2911</v>
      </c>
      <c r="B514" s="3">
        <v>6164</v>
      </c>
      <c r="C514" s="179"/>
      <c r="D514" s="178" t="s">
        <v>2792</v>
      </c>
      <c r="E514" s="1"/>
      <c r="G514" s="1"/>
    </row>
    <row r="515" spans="1:7">
      <c r="E515" s="1"/>
      <c r="G515" s="1"/>
    </row>
    <row r="516" spans="1:7">
      <c r="A516" s="178" t="s">
        <v>2792</v>
      </c>
      <c r="B516" s="174">
        <f>SUM(B505:B514)</f>
        <v>74670</v>
      </c>
      <c r="D516" s="212">
        <f>B516/B504</f>
        <v>1</v>
      </c>
      <c r="E516" s="1"/>
      <c r="G516" s="1"/>
    </row>
    <row r="517" spans="1:7">
      <c r="E517" s="1"/>
      <c r="G517" s="1"/>
    </row>
    <row r="518" spans="1:7">
      <c r="E518" s="1"/>
      <c r="G518" s="1"/>
    </row>
    <row r="519" spans="1:7">
      <c r="A519" s="231" t="s">
        <v>2915</v>
      </c>
      <c r="B519" s="234">
        <f>SUM(B520:B534)</f>
        <v>77814</v>
      </c>
      <c r="C519" s="185"/>
      <c r="D519" s="185"/>
      <c r="E519" s="1"/>
      <c r="G519" s="1"/>
    </row>
    <row r="520" spans="1:7">
      <c r="A520" s="186" t="s">
        <v>3025</v>
      </c>
      <c r="B520" s="3">
        <v>4262</v>
      </c>
      <c r="C520" s="185"/>
      <c r="D520" s="186" t="s">
        <v>2915</v>
      </c>
      <c r="E520" s="1"/>
      <c r="G520" s="1"/>
    </row>
    <row r="521" spans="1:7">
      <c r="A521" s="186" t="s">
        <v>3026</v>
      </c>
      <c r="B521" s="3">
        <v>4202</v>
      </c>
      <c r="C521" s="185"/>
      <c r="D521" s="186" t="s">
        <v>2915</v>
      </c>
      <c r="E521" s="1"/>
      <c r="G521" s="1"/>
    </row>
    <row r="522" spans="1:7">
      <c r="A522" s="186" t="s">
        <v>3027</v>
      </c>
      <c r="B522" s="3">
        <v>3937</v>
      </c>
      <c r="C522" s="185"/>
      <c r="D522" s="186" t="s">
        <v>2915</v>
      </c>
      <c r="E522" s="1"/>
      <c r="G522" s="1"/>
    </row>
    <row r="523" spans="1:7">
      <c r="A523" s="186" t="s">
        <v>3028</v>
      </c>
      <c r="B523" s="3">
        <v>5658</v>
      </c>
      <c r="C523" s="185"/>
      <c r="D523" s="186" t="s">
        <v>2915</v>
      </c>
      <c r="E523" s="1"/>
      <c r="G523" s="1"/>
    </row>
    <row r="524" spans="1:7">
      <c r="A524" s="186" t="s">
        <v>3031</v>
      </c>
      <c r="B524" s="3">
        <v>7695</v>
      </c>
      <c r="C524" s="185"/>
      <c r="D524" s="186" t="s">
        <v>2915</v>
      </c>
      <c r="E524" s="1"/>
      <c r="G524" s="1"/>
    </row>
    <row r="525" spans="1:7">
      <c r="A525" s="186" t="s">
        <v>3032</v>
      </c>
      <c r="B525" s="3">
        <v>5986</v>
      </c>
      <c r="C525" s="185"/>
      <c r="D525" s="186" t="s">
        <v>2915</v>
      </c>
      <c r="E525" s="1"/>
      <c r="G525" s="1"/>
    </row>
    <row r="526" spans="1:7">
      <c r="A526" s="186" t="s">
        <v>3033</v>
      </c>
      <c r="B526" s="3">
        <v>6612</v>
      </c>
      <c r="C526" s="185"/>
      <c r="D526" s="186" t="s">
        <v>2915</v>
      </c>
      <c r="E526" s="1"/>
      <c r="G526" s="1"/>
    </row>
    <row r="527" spans="1:7">
      <c r="A527" s="186" t="s">
        <v>3034</v>
      </c>
      <c r="B527" s="3">
        <v>6728</v>
      </c>
      <c r="C527" s="185"/>
      <c r="D527" s="186" t="s">
        <v>2915</v>
      </c>
      <c r="E527" s="1"/>
      <c r="G527" s="1"/>
    </row>
    <row r="528" spans="1:7">
      <c r="A528" s="186" t="s">
        <v>3035</v>
      </c>
      <c r="B528" s="3">
        <v>4284</v>
      </c>
      <c r="C528" s="185"/>
      <c r="D528" s="186" t="s">
        <v>2915</v>
      </c>
      <c r="E528" s="1"/>
      <c r="G528" s="1"/>
    </row>
    <row r="529" spans="1:7">
      <c r="A529" s="186" t="s">
        <v>3036</v>
      </c>
      <c r="B529" s="3">
        <v>5619</v>
      </c>
      <c r="C529" s="185"/>
      <c r="D529" s="186" t="s">
        <v>2915</v>
      </c>
      <c r="E529" s="1"/>
      <c r="G529" s="1"/>
    </row>
    <row r="530" spans="1:7">
      <c r="A530" s="186" t="s">
        <v>3037</v>
      </c>
      <c r="B530" s="3">
        <v>6174</v>
      </c>
      <c r="C530" s="185"/>
      <c r="D530" s="186" t="s">
        <v>2915</v>
      </c>
      <c r="E530" s="1"/>
      <c r="G530" s="1"/>
    </row>
    <row r="531" spans="1:7">
      <c r="A531" s="186" t="s">
        <v>3038</v>
      </c>
      <c r="B531" s="3">
        <v>4082</v>
      </c>
      <c r="C531" s="185"/>
      <c r="D531" s="186" t="s">
        <v>2915</v>
      </c>
      <c r="E531" s="1"/>
      <c r="G531" s="1"/>
    </row>
    <row r="532" spans="1:7">
      <c r="A532" s="186" t="s">
        <v>3041</v>
      </c>
      <c r="B532" s="3">
        <v>4095</v>
      </c>
      <c r="C532" s="185"/>
      <c r="D532" s="186" t="s">
        <v>2915</v>
      </c>
      <c r="E532" s="1"/>
      <c r="G532" s="1"/>
    </row>
    <row r="533" spans="1:7">
      <c r="A533" s="186" t="s">
        <v>3042</v>
      </c>
      <c r="B533" s="3">
        <v>4037</v>
      </c>
      <c r="C533" s="185"/>
      <c r="D533" s="186" t="s">
        <v>2915</v>
      </c>
      <c r="E533" s="1"/>
      <c r="G533" s="1"/>
    </row>
    <row r="534" spans="1:7">
      <c r="A534" s="186" t="s">
        <v>3043</v>
      </c>
      <c r="B534" s="3">
        <v>4443</v>
      </c>
      <c r="C534" s="185"/>
      <c r="D534" s="186" t="s">
        <v>2915</v>
      </c>
      <c r="E534" s="1"/>
      <c r="G534" s="1"/>
    </row>
    <row r="535" spans="1:7">
      <c r="E535" s="1"/>
      <c r="G535" s="1"/>
    </row>
    <row r="536" spans="1:7">
      <c r="A536" s="186" t="s">
        <v>2915</v>
      </c>
      <c r="B536" s="174">
        <f>SUM(B520:B534)</f>
        <v>77814</v>
      </c>
      <c r="D536" s="212">
        <f>B536/B519</f>
        <v>1</v>
      </c>
      <c r="E536" s="1"/>
      <c r="G536" s="1"/>
    </row>
    <row r="537" spans="1:7">
      <c r="E537" s="1"/>
      <c r="G537" s="1"/>
    </row>
    <row r="538" spans="1:7">
      <c r="E538" s="1"/>
      <c r="G538" s="1"/>
    </row>
    <row r="539" spans="1:7">
      <c r="A539" s="231" t="s">
        <v>2914</v>
      </c>
      <c r="B539" s="233">
        <f>SUM(B540:B570)</f>
        <v>72314</v>
      </c>
      <c r="C539" s="185"/>
      <c r="D539" s="185"/>
      <c r="E539" s="1"/>
      <c r="G539" s="1"/>
    </row>
    <row r="540" spans="1:7">
      <c r="A540" s="186" t="s">
        <v>2993</v>
      </c>
      <c r="B540" s="3">
        <v>2272</v>
      </c>
      <c r="C540" s="185"/>
      <c r="D540" s="186" t="s">
        <v>2914</v>
      </c>
      <c r="E540" s="1"/>
      <c r="G540" s="1"/>
    </row>
    <row r="541" spans="1:7">
      <c r="A541" s="186" t="s">
        <v>2994</v>
      </c>
      <c r="B541" s="3">
        <v>6472</v>
      </c>
      <c r="C541" s="185"/>
      <c r="D541" s="186" t="s">
        <v>2914</v>
      </c>
      <c r="E541" s="1"/>
      <c r="G541" s="1"/>
    </row>
    <row r="542" spans="1:7">
      <c r="A542" s="186" t="s">
        <v>2996</v>
      </c>
      <c r="B542" s="3">
        <v>2019</v>
      </c>
      <c r="C542" s="185"/>
      <c r="D542" s="186" t="s">
        <v>2914</v>
      </c>
      <c r="E542" s="1"/>
      <c r="G542" s="1"/>
    </row>
    <row r="543" spans="1:7">
      <c r="A543" s="186" t="s">
        <v>2997</v>
      </c>
      <c r="B543" s="3">
        <v>1768</v>
      </c>
      <c r="C543" s="185"/>
      <c r="D543" s="186" t="s">
        <v>2914</v>
      </c>
      <c r="E543" s="1"/>
      <c r="G543" s="1"/>
    </row>
    <row r="544" spans="1:7">
      <c r="A544" s="186" t="s">
        <v>2998</v>
      </c>
      <c r="B544" s="3">
        <v>5045</v>
      </c>
      <c r="C544" s="185"/>
      <c r="D544" s="186" t="s">
        <v>2914</v>
      </c>
      <c r="E544" s="1"/>
      <c r="G544" s="1"/>
    </row>
    <row r="545" spans="1:7">
      <c r="A545" s="186" t="s">
        <v>2999</v>
      </c>
      <c r="B545" s="3">
        <v>1887</v>
      </c>
      <c r="C545" s="185"/>
      <c r="D545" s="186" t="s">
        <v>2914</v>
      </c>
      <c r="E545" s="1"/>
      <c r="G545" s="1"/>
    </row>
    <row r="546" spans="1:7">
      <c r="A546" s="186" t="s">
        <v>3000</v>
      </c>
      <c r="B546" s="3">
        <v>1812</v>
      </c>
      <c r="C546" s="185"/>
      <c r="D546" s="186" t="s">
        <v>2914</v>
      </c>
      <c r="E546" s="1"/>
      <c r="G546" s="1"/>
    </row>
    <row r="547" spans="1:7">
      <c r="A547" s="186" t="s">
        <v>3001</v>
      </c>
      <c r="B547" s="3">
        <v>4324</v>
      </c>
      <c r="C547" s="185"/>
      <c r="D547" s="186" t="s">
        <v>2914</v>
      </c>
      <c r="E547" s="1"/>
      <c r="G547" s="1"/>
    </row>
    <row r="548" spans="1:7">
      <c r="A548" s="186" t="s">
        <v>3008</v>
      </c>
      <c r="B548" s="4">
        <v>2026</v>
      </c>
      <c r="C548" s="185"/>
      <c r="D548" s="186" t="s">
        <v>2914</v>
      </c>
      <c r="E548" s="1"/>
      <c r="G548" s="1"/>
    </row>
    <row r="549" spans="1:7">
      <c r="A549" s="186" t="s">
        <v>3009</v>
      </c>
      <c r="B549" s="4">
        <v>3695</v>
      </c>
      <c r="C549" s="185"/>
      <c r="D549" s="186" t="s">
        <v>2914</v>
      </c>
      <c r="E549" s="1"/>
      <c r="G549" s="1"/>
    </row>
    <row r="550" spans="1:7">
      <c r="A550" s="186" t="s">
        <v>3010</v>
      </c>
      <c r="B550" s="4">
        <v>1737</v>
      </c>
      <c r="C550" s="185"/>
      <c r="D550" s="186" t="s">
        <v>2914</v>
      </c>
      <c r="E550" s="1"/>
      <c r="G550" s="1"/>
    </row>
    <row r="551" spans="1:7">
      <c r="A551" s="186" t="s">
        <v>3011</v>
      </c>
      <c r="B551" s="4">
        <v>1918</v>
      </c>
      <c r="C551" s="185"/>
      <c r="D551" s="186" t="s">
        <v>2914</v>
      </c>
      <c r="E551" s="1"/>
      <c r="G551" s="1"/>
    </row>
    <row r="552" spans="1:7">
      <c r="A552" s="186" t="s">
        <v>3012</v>
      </c>
      <c r="B552" s="4">
        <v>1542</v>
      </c>
      <c r="C552" s="185"/>
      <c r="D552" s="186" t="s">
        <v>2914</v>
      </c>
      <c r="E552" s="1"/>
      <c r="G552" s="1"/>
    </row>
    <row r="553" spans="1:7">
      <c r="A553" s="186" t="s">
        <v>3013</v>
      </c>
      <c r="B553" s="4">
        <v>1897</v>
      </c>
      <c r="C553" s="185"/>
      <c r="D553" s="186" t="s">
        <v>2914</v>
      </c>
      <c r="E553" s="1"/>
      <c r="G553" s="1"/>
    </row>
    <row r="554" spans="1:7">
      <c r="A554" s="186" t="s">
        <v>3014</v>
      </c>
      <c r="B554" s="4">
        <v>1990</v>
      </c>
      <c r="C554" s="185"/>
      <c r="D554" s="186" t="s">
        <v>2914</v>
      </c>
      <c r="E554" s="1"/>
      <c r="G554" s="1"/>
    </row>
    <row r="555" spans="1:7">
      <c r="A555" s="186" t="s">
        <v>3015</v>
      </c>
      <c r="B555" s="4">
        <v>1778</v>
      </c>
      <c r="C555" s="185"/>
      <c r="D555" s="186" t="s">
        <v>2914</v>
      </c>
      <c r="E555" s="1"/>
      <c r="G555" s="1"/>
    </row>
    <row r="556" spans="1:7">
      <c r="A556" s="186" t="s">
        <v>3016</v>
      </c>
      <c r="B556" s="4">
        <v>1764</v>
      </c>
      <c r="C556" s="185"/>
      <c r="D556" s="186" t="s">
        <v>2914</v>
      </c>
      <c r="E556" s="1"/>
      <c r="G556" s="1"/>
    </row>
    <row r="557" spans="1:7">
      <c r="A557" s="186" t="s">
        <v>3018</v>
      </c>
      <c r="B557" s="4">
        <v>1799</v>
      </c>
      <c r="C557" s="185"/>
      <c r="D557" s="186" t="s">
        <v>2914</v>
      </c>
      <c r="E557" s="1"/>
      <c r="G557" s="1"/>
    </row>
    <row r="558" spans="1:7">
      <c r="A558" s="186" t="s">
        <v>3019</v>
      </c>
      <c r="B558" s="4">
        <v>1849</v>
      </c>
      <c r="C558" s="185"/>
      <c r="D558" s="186" t="s">
        <v>2914</v>
      </c>
      <c r="E558" s="1"/>
      <c r="G558" s="1"/>
    </row>
    <row r="559" spans="1:7">
      <c r="A559" s="186" t="s">
        <v>3020</v>
      </c>
      <c r="B559" s="4">
        <v>1603</v>
      </c>
      <c r="C559" s="185"/>
      <c r="D559" s="186" t="s">
        <v>2914</v>
      </c>
      <c r="E559" s="1"/>
      <c r="G559" s="1"/>
    </row>
    <row r="560" spans="1:7">
      <c r="A560" s="186" t="s">
        <v>3021</v>
      </c>
      <c r="B560" s="4">
        <v>1725</v>
      </c>
      <c r="C560" s="185"/>
      <c r="D560" s="186" t="s">
        <v>2914</v>
      </c>
      <c r="E560" s="1"/>
      <c r="G560" s="1"/>
    </row>
    <row r="561" spans="1:7">
      <c r="A561" s="186" t="s">
        <v>3022</v>
      </c>
      <c r="B561" s="4">
        <v>1617</v>
      </c>
      <c r="C561" s="185"/>
      <c r="D561" s="186" t="s">
        <v>2914</v>
      </c>
      <c r="E561" s="1"/>
      <c r="G561" s="1"/>
    </row>
    <row r="562" spans="1:7">
      <c r="A562" s="186" t="s">
        <v>3023</v>
      </c>
      <c r="B562" s="4">
        <v>1727</v>
      </c>
      <c r="C562" s="185"/>
      <c r="D562" s="186" t="s">
        <v>2914</v>
      </c>
      <c r="E562" s="1"/>
      <c r="G562" s="1"/>
    </row>
    <row r="563" spans="1:7">
      <c r="A563" s="186" t="s">
        <v>3024</v>
      </c>
      <c r="B563" s="4">
        <v>1623</v>
      </c>
      <c r="C563" s="185"/>
      <c r="D563" s="186" t="s">
        <v>2914</v>
      </c>
      <c r="E563" s="1"/>
      <c r="G563" s="1"/>
    </row>
    <row r="564" spans="1:7">
      <c r="A564" s="186" t="s">
        <v>2995</v>
      </c>
      <c r="B564" s="4">
        <v>4252</v>
      </c>
      <c r="C564" s="185"/>
      <c r="D564" s="186" t="s">
        <v>2919</v>
      </c>
      <c r="E564" s="1"/>
      <c r="G564" s="1"/>
    </row>
    <row r="565" spans="1:7">
      <c r="A565" s="186" t="s">
        <v>3003</v>
      </c>
      <c r="B565" s="4">
        <v>1848</v>
      </c>
      <c r="C565" s="185"/>
      <c r="D565" s="186" t="s">
        <v>2919</v>
      </c>
      <c r="E565" s="1"/>
      <c r="G565" s="1"/>
    </row>
    <row r="566" spans="1:7">
      <c r="A566" s="186" t="s">
        <v>3004</v>
      </c>
      <c r="B566" s="4">
        <v>1904</v>
      </c>
      <c r="C566" s="185"/>
      <c r="D566" s="186" t="s">
        <v>2919</v>
      </c>
      <c r="E566" s="1"/>
      <c r="G566" s="1"/>
    </row>
    <row r="567" spans="1:7">
      <c r="A567" s="186" t="s">
        <v>3005</v>
      </c>
      <c r="B567" s="4">
        <v>2066</v>
      </c>
      <c r="C567" s="185"/>
      <c r="D567" s="186" t="s">
        <v>2919</v>
      </c>
      <c r="E567" s="1"/>
      <c r="G567" s="1"/>
    </row>
    <row r="568" spans="1:7">
      <c r="A568" s="186" t="s">
        <v>3006</v>
      </c>
      <c r="B568" s="4">
        <v>2378</v>
      </c>
      <c r="C568" s="185"/>
      <c r="D568" s="186" t="s">
        <v>2919</v>
      </c>
      <c r="E568" s="1"/>
      <c r="G568" s="1"/>
    </row>
    <row r="569" spans="1:7">
      <c r="A569" s="186" t="s">
        <v>3007</v>
      </c>
      <c r="B569" s="4">
        <v>1869</v>
      </c>
      <c r="C569" s="185"/>
      <c r="D569" s="186" t="s">
        <v>2919</v>
      </c>
      <c r="E569" s="1"/>
      <c r="G569" s="1"/>
    </row>
    <row r="570" spans="1:7">
      <c r="A570" s="186" t="s">
        <v>3017</v>
      </c>
      <c r="B570" s="4">
        <v>2108</v>
      </c>
      <c r="C570" s="185"/>
      <c r="D570" s="186" t="s">
        <v>2919</v>
      </c>
      <c r="E570" s="1"/>
      <c r="G570" s="1"/>
    </row>
    <row r="571" spans="1:7">
      <c r="E571" s="1"/>
      <c r="G571" s="1"/>
    </row>
    <row r="572" spans="1:7">
      <c r="A572" s="186" t="s">
        <v>2914</v>
      </c>
      <c r="B572" s="174">
        <f>SUM(B540:B563)</f>
        <v>55889</v>
      </c>
      <c r="D572" s="212">
        <f>B572/B539</f>
        <v>0.77286555853638295</v>
      </c>
      <c r="E572" s="1"/>
      <c r="G572" s="1"/>
    </row>
    <row r="573" spans="1:7">
      <c r="A573" s="186" t="s">
        <v>2919</v>
      </c>
      <c r="B573" s="174">
        <f>SUM(B564:B570)</f>
        <v>16425</v>
      </c>
      <c r="D573" s="212">
        <f>B573/B539</f>
        <v>0.227134441463617</v>
      </c>
      <c r="E573" s="1"/>
      <c r="G573" s="1"/>
    </row>
    <row r="574" spans="1:7">
      <c r="E574" s="1"/>
      <c r="G574" s="1"/>
    </row>
    <row r="575" spans="1:7">
      <c r="E575" s="1"/>
      <c r="G575" s="1"/>
    </row>
    <row r="576" spans="1:7">
      <c r="A576" s="237" t="s">
        <v>3621</v>
      </c>
      <c r="B576" s="211">
        <f>SUM(B577:B599)</f>
        <v>77146</v>
      </c>
      <c r="E576" s="1"/>
      <c r="G576" s="1"/>
    </row>
    <row r="577" spans="1:7">
      <c r="A577" s="201" t="s">
        <v>3708</v>
      </c>
      <c r="B577" s="3">
        <v>5851</v>
      </c>
      <c r="C577" s="202"/>
      <c r="D577" s="201" t="s">
        <v>3621</v>
      </c>
      <c r="E577" s="1"/>
      <c r="G577" s="1"/>
    </row>
    <row r="578" spans="1:7">
      <c r="A578" s="201" t="s">
        <v>3709</v>
      </c>
      <c r="B578" s="3">
        <v>5145</v>
      </c>
      <c r="C578" s="202"/>
      <c r="D578" s="201" t="s">
        <v>3621</v>
      </c>
      <c r="E578" s="1"/>
      <c r="G578" s="1"/>
    </row>
    <row r="579" spans="1:7">
      <c r="A579" s="201" t="s">
        <v>3710</v>
      </c>
      <c r="B579" s="3">
        <v>5645</v>
      </c>
      <c r="C579" s="202"/>
      <c r="D579" s="201" t="s">
        <v>3621</v>
      </c>
      <c r="E579" s="1"/>
      <c r="G579" s="1"/>
    </row>
    <row r="580" spans="1:7">
      <c r="A580" s="201" t="s">
        <v>3761</v>
      </c>
      <c r="B580" s="9">
        <v>4155</v>
      </c>
      <c r="C580" s="202"/>
      <c r="D580" s="201" t="s">
        <v>3621</v>
      </c>
      <c r="E580" s="1"/>
      <c r="G580" s="1"/>
    </row>
    <row r="581" spans="1:7">
      <c r="A581" s="201" t="s">
        <v>3762</v>
      </c>
      <c r="B581" s="9">
        <v>4399</v>
      </c>
      <c r="C581" s="202"/>
      <c r="D581" s="201" t="s">
        <v>3621</v>
      </c>
      <c r="E581" s="1"/>
      <c r="G581" s="1"/>
    </row>
    <row r="582" spans="1:7">
      <c r="A582" s="201" t="s">
        <v>3763</v>
      </c>
      <c r="B582" s="9">
        <v>1379</v>
      </c>
      <c r="C582" s="202"/>
      <c r="D582" s="201" t="s">
        <v>3621</v>
      </c>
      <c r="E582" s="1"/>
      <c r="G582" s="1"/>
    </row>
    <row r="583" spans="1:7">
      <c r="A583" s="201" t="s">
        <v>3764</v>
      </c>
      <c r="B583" s="9">
        <v>2894</v>
      </c>
      <c r="C583" s="202"/>
      <c r="D583" s="201" t="s">
        <v>3621</v>
      </c>
      <c r="E583" s="1"/>
      <c r="G583" s="1"/>
    </row>
    <row r="584" spans="1:7">
      <c r="A584" s="201" t="s">
        <v>3765</v>
      </c>
      <c r="B584" s="9">
        <v>1671</v>
      </c>
      <c r="C584" s="202"/>
      <c r="D584" s="201" t="s">
        <v>3621</v>
      </c>
      <c r="E584" s="1"/>
      <c r="G584" s="1"/>
    </row>
    <row r="585" spans="1:7">
      <c r="A585" s="201" t="s">
        <v>3766</v>
      </c>
      <c r="B585" s="9">
        <v>4193</v>
      </c>
      <c r="C585" s="202"/>
      <c r="D585" s="201" t="s">
        <v>3621</v>
      </c>
      <c r="E585" s="1"/>
      <c r="G585" s="1"/>
    </row>
    <row r="586" spans="1:7">
      <c r="A586" s="201" t="s">
        <v>3767</v>
      </c>
      <c r="B586" s="9">
        <v>2978</v>
      </c>
      <c r="C586" s="202"/>
      <c r="D586" s="201" t="s">
        <v>3621</v>
      </c>
      <c r="E586" s="1"/>
      <c r="G586" s="1"/>
    </row>
    <row r="587" spans="1:7">
      <c r="A587" s="201" t="s">
        <v>3768</v>
      </c>
      <c r="B587" s="9">
        <v>2739</v>
      </c>
      <c r="C587" s="202"/>
      <c r="D587" s="201" t="s">
        <v>3621</v>
      </c>
      <c r="E587" s="1"/>
      <c r="G587" s="1"/>
    </row>
    <row r="588" spans="1:7">
      <c r="A588" s="201" t="s">
        <v>3769</v>
      </c>
      <c r="B588" s="9">
        <v>3124</v>
      </c>
      <c r="C588" s="202"/>
      <c r="D588" s="201" t="s">
        <v>3621</v>
      </c>
      <c r="E588" s="1"/>
      <c r="G588" s="1"/>
    </row>
    <row r="589" spans="1:7">
      <c r="A589" s="201" t="s">
        <v>3770</v>
      </c>
      <c r="B589" s="9">
        <v>4197</v>
      </c>
      <c r="C589" s="202"/>
      <c r="D589" s="201" t="s">
        <v>3621</v>
      </c>
      <c r="E589" s="1"/>
      <c r="G589" s="1"/>
    </row>
    <row r="590" spans="1:7">
      <c r="A590" s="201" t="s">
        <v>3771</v>
      </c>
      <c r="B590" s="9">
        <v>4351</v>
      </c>
      <c r="C590" s="202"/>
      <c r="D590" s="201" t="s">
        <v>3621</v>
      </c>
      <c r="E590" s="1"/>
      <c r="G590" s="1"/>
    </row>
    <row r="591" spans="1:7">
      <c r="A591" s="201" t="s">
        <v>3772</v>
      </c>
      <c r="B591" s="9">
        <v>3208</v>
      </c>
      <c r="C591" s="202"/>
      <c r="D591" s="201" t="s">
        <v>3621</v>
      </c>
      <c r="E591" s="1"/>
      <c r="G591" s="1"/>
    </row>
    <row r="592" spans="1:7">
      <c r="A592" s="201" t="s">
        <v>1945</v>
      </c>
      <c r="B592" s="9">
        <v>2793</v>
      </c>
      <c r="C592" s="202"/>
      <c r="D592" s="201" t="s">
        <v>3621</v>
      </c>
      <c r="E592" s="1"/>
      <c r="G592" s="1"/>
    </row>
    <row r="593" spans="1:7">
      <c r="A593" s="202" t="s">
        <v>3773</v>
      </c>
      <c r="B593" s="9">
        <v>1488</v>
      </c>
      <c r="C593" s="202"/>
      <c r="D593" s="201" t="s">
        <v>3621</v>
      </c>
      <c r="E593" s="1"/>
      <c r="G593" s="1"/>
    </row>
    <row r="594" spans="1:7">
      <c r="A594" s="201" t="s">
        <v>731</v>
      </c>
      <c r="B594" s="9">
        <v>2863</v>
      </c>
      <c r="C594" s="202"/>
      <c r="D594" s="201" t="s">
        <v>3621</v>
      </c>
      <c r="E594" s="1"/>
      <c r="G594" s="1"/>
    </row>
    <row r="595" spans="1:7">
      <c r="A595" s="201" t="s">
        <v>3774</v>
      </c>
      <c r="B595" s="9">
        <v>4147</v>
      </c>
      <c r="C595" s="202"/>
      <c r="D595" s="201" t="s">
        <v>3621</v>
      </c>
      <c r="E595" s="1"/>
      <c r="G595" s="1"/>
    </row>
    <row r="596" spans="1:7">
      <c r="A596" s="201" t="s">
        <v>3775</v>
      </c>
      <c r="B596" s="9">
        <v>2636</v>
      </c>
      <c r="C596" s="202"/>
      <c r="D596" s="201" t="s">
        <v>3621</v>
      </c>
      <c r="E596" s="1"/>
      <c r="G596" s="1"/>
    </row>
    <row r="597" spans="1:7">
      <c r="A597" s="201" t="s">
        <v>3776</v>
      </c>
      <c r="B597" s="9">
        <v>3078</v>
      </c>
      <c r="C597" s="202"/>
      <c r="D597" s="201" t="s">
        <v>3621</v>
      </c>
      <c r="E597" s="1"/>
      <c r="G597" s="1"/>
    </row>
    <row r="598" spans="1:7">
      <c r="A598" s="201" t="s">
        <v>3777</v>
      </c>
      <c r="B598" s="9">
        <v>2775</v>
      </c>
      <c r="C598" s="202"/>
      <c r="D598" s="201" t="s">
        <v>3621</v>
      </c>
      <c r="E598" s="1"/>
      <c r="G598" s="1"/>
    </row>
    <row r="599" spans="1:7">
      <c r="A599" s="201" t="s">
        <v>3778</v>
      </c>
      <c r="B599" s="9">
        <v>1437</v>
      </c>
      <c r="C599" s="202"/>
      <c r="D599" s="201" t="s">
        <v>3621</v>
      </c>
      <c r="E599" s="1"/>
      <c r="G599" s="1"/>
    </row>
    <row r="600" spans="1:7">
      <c r="E600" s="1"/>
      <c r="G600" s="1"/>
    </row>
    <row r="601" spans="1:7">
      <c r="A601" s="201" t="s">
        <v>3621</v>
      </c>
      <c r="B601" s="174">
        <f>SUM(B577:B599)</f>
        <v>77146</v>
      </c>
      <c r="D601" s="212">
        <f>B601/B576</f>
        <v>1</v>
      </c>
      <c r="E601" s="1"/>
      <c r="G601" s="1"/>
    </row>
    <row r="602" spans="1:7">
      <c r="E602" s="1"/>
      <c r="G602" s="1"/>
    </row>
    <row r="603" spans="1:7">
      <c r="E603" s="1"/>
      <c r="G603" s="1"/>
    </row>
    <row r="604" spans="1:7">
      <c r="A604" s="240" t="s">
        <v>3828</v>
      </c>
      <c r="B604" s="241">
        <f>SUM(B605:B622)</f>
        <v>71723</v>
      </c>
      <c r="C604" s="206"/>
      <c r="D604" s="206"/>
      <c r="E604" s="1"/>
      <c r="G604" s="1"/>
    </row>
    <row r="605" spans="1:7">
      <c r="A605" s="205" t="s">
        <v>3832</v>
      </c>
      <c r="B605" s="3">
        <v>3039</v>
      </c>
      <c r="C605" s="206"/>
      <c r="D605" s="205" t="s">
        <v>3828</v>
      </c>
      <c r="E605" s="1"/>
      <c r="G605" s="1"/>
    </row>
    <row r="606" spans="1:7">
      <c r="A606" s="205" t="s">
        <v>2517</v>
      </c>
      <c r="B606" s="3">
        <v>3292</v>
      </c>
      <c r="C606" s="206"/>
      <c r="D606" s="205" t="s">
        <v>3828</v>
      </c>
      <c r="E606" s="1"/>
      <c r="G606" s="1"/>
    </row>
    <row r="607" spans="1:7">
      <c r="A607" s="205" t="s">
        <v>3833</v>
      </c>
      <c r="B607" s="3">
        <v>3286</v>
      </c>
      <c r="C607" s="206"/>
      <c r="D607" s="205" t="s">
        <v>3828</v>
      </c>
      <c r="E607" s="1"/>
      <c r="G607" s="1"/>
    </row>
    <row r="608" spans="1:7">
      <c r="A608" s="205" t="s">
        <v>1881</v>
      </c>
      <c r="B608" s="3">
        <v>3308</v>
      </c>
      <c r="C608" s="206"/>
      <c r="D608" s="205" t="s">
        <v>3828</v>
      </c>
      <c r="E608" s="1"/>
      <c r="G608" s="1"/>
    </row>
    <row r="609" spans="1:7">
      <c r="A609" s="205" t="s">
        <v>2340</v>
      </c>
      <c r="B609" s="3">
        <v>3301</v>
      </c>
      <c r="C609" s="206"/>
      <c r="D609" s="205" t="s">
        <v>3828</v>
      </c>
      <c r="E609" s="1"/>
      <c r="G609" s="1"/>
    </row>
    <row r="610" spans="1:7">
      <c r="A610" s="205" t="s">
        <v>1269</v>
      </c>
      <c r="B610" s="3">
        <v>3204</v>
      </c>
      <c r="C610" s="206"/>
      <c r="D610" s="205" t="s">
        <v>3828</v>
      </c>
      <c r="E610" s="1"/>
      <c r="G610" s="1"/>
    </row>
    <row r="611" spans="1:7">
      <c r="A611" s="205" t="s">
        <v>3834</v>
      </c>
      <c r="B611" s="3">
        <v>3401</v>
      </c>
      <c r="C611" s="206"/>
      <c r="D611" s="205" t="s">
        <v>3828</v>
      </c>
      <c r="E611" s="1"/>
      <c r="G611" s="1"/>
    </row>
    <row r="612" spans="1:7">
      <c r="A612" s="205" t="s">
        <v>3835</v>
      </c>
      <c r="B612" s="3">
        <v>3248</v>
      </c>
      <c r="C612" s="206"/>
      <c r="D612" s="205" t="s">
        <v>3828</v>
      </c>
      <c r="E612" s="1"/>
      <c r="G612" s="1"/>
    </row>
    <row r="613" spans="1:7">
      <c r="A613" s="205" t="s">
        <v>3836</v>
      </c>
      <c r="B613" s="3">
        <v>3353</v>
      </c>
      <c r="C613" s="206"/>
      <c r="D613" s="205" t="s">
        <v>3828</v>
      </c>
      <c r="E613" s="1"/>
      <c r="G613" s="1"/>
    </row>
    <row r="614" spans="1:7">
      <c r="A614" s="205" t="s">
        <v>1915</v>
      </c>
      <c r="B614" s="3">
        <v>3526</v>
      </c>
      <c r="C614" s="206"/>
      <c r="D614" s="205" t="s">
        <v>3828</v>
      </c>
      <c r="E614" s="1"/>
      <c r="G614" s="1"/>
    </row>
    <row r="615" spans="1:7">
      <c r="A615" s="205" t="s">
        <v>1508</v>
      </c>
      <c r="B615" s="3">
        <v>3027</v>
      </c>
      <c r="C615" s="206"/>
      <c r="D615" s="205" t="s">
        <v>3828</v>
      </c>
      <c r="E615" s="1"/>
      <c r="G615" s="1"/>
    </row>
    <row r="616" spans="1:7">
      <c r="A616" s="205" t="s">
        <v>3837</v>
      </c>
      <c r="B616" s="3">
        <v>2862</v>
      </c>
      <c r="C616" s="206"/>
      <c r="D616" s="205" t="s">
        <v>3828</v>
      </c>
      <c r="E616" s="1"/>
      <c r="G616" s="1"/>
    </row>
    <row r="617" spans="1:7">
      <c r="A617" s="205" t="s">
        <v>3838</v>
      </c>
      <c r="B617" s="3">
        <v>3341</v>
      </c>
      <c r="C617" s="206"/>
      <c r="D617" s="205" t="s">
        <v>3828</v>
      </c>
      <c r="E617" s="1"/>
      <c r="G617" s="1"/>
    </row>
    <row r="618" spans="1:7">
      <c r="A618" s="205" t="s">
        <v>3839</v>
      </c>
      <c r="B618" s="3">
        <v>4455</v>
      </c>
      <c r="C618" s="206"/>
      <c r="D618" s="205" t="s">
        <v>3828</v>
      </c>
      <c r="E618" s="1"/>
      <c r="G618" s="1"/>
    </row>
    <row r="619" spans="1:7">
      <c r="A619" s="205" t="s">
        <v>3480</v>
      </c>
      <c r="B619" s="3">
        <v>6574</v>
      </c>
      <c r="C619" s="206"/>
      <c r="D619" s="205" t="s">
        <v>3828</v>
      </c>
      <c r="E619" s="1"/>
      <c r="G619" s="1"/>
    </row>
    <row r="620" spans="1:7">
      <c r="A620" s="205" t="s">
        <v>3948</v>
      </c>
      <c r="B620" s="3">
        <v>6495</v>
      </c>
      <c r="C620" s="206"/>
      <c r="D620" s="205" t="s">
        <v>3828</v>
      </c>
      <c r="E620" s="1"/>
      <c r="G620" s="1"/>
    </row>
    <row r="621" spans="1:7">
      <c r="A621" s="205" t="s">
        <v>3951</v>
      </c>
      <c r="B621" s="3">
        <v>6291</v>
      </c>
      <c r="C621" s="206"/>
      <c r="D621" s="205" t="s">
        <v>3828</v>
      </c>
      <c r="E621" s="1"/>
      <c r="G621" s="1"/>
    </row>
    <row r="622" spans="1:7">
      <c r="A622" s="205" t="s">
        <v>3953</v>
      </c>
      <c r="B622" s="3">
        <v>5720</v>
      </c>
      <c r="C622" s="206"/>
      <c r="D622" s="205" t="s">
        <v>3828</v>
      </c>
      <c r="E622" s="1"/>
      <c r="G622" s="1"/>
    </row>
    <row r="623" spans="1:7">
      <c r="A623" s="206"/>
      <c r="B623" s="208"/>
      <c r="C623" s="206"/>
      <c r="D623" s="206"/>
      <c r="E623" s="1"/>
      <c r="G623" s="1"/>
    </row>
    <row r="624" spans="1:7">
      <c r="A624" s="205" t="s">
        <v>3828</v>
      </c>
      <c r="B624" s="207">
        <f>SUM(B605:B622)</f>
        <v>71723</v>
      </c>
      <c r="C624" s="206"/>
      <c r="D624" s="244">
        <f>B624/B604</f>
        <v>1</v>
      </c>
      <c r="E624" s="1"/>
      <c r="G624" s="1"/>
    </row>
    <row r="625" spans="1:7">
      <c r="E625" s="1"/>
      <c r="G625" s="1"/>
    </row>
    <row r="626" spans="1:7">
      <c r="E626" s="1"/>
      <c r="G626" s="1"/>
    </row>
    <row r="627" spans="1:7">
      <c r="A627" s="237" t="s">
        <v>3622</v>
      </c>
      <c r="B627" s="211">
        <f>SUM(B628:B645)</f>
        <v>77417</v>
      </c>
      <c r="E627" s="1"/>
      <c r="G627" s="1"/>
    </row>
    <row r="628" spans="1:7">
      <c r="A628" s="201" t="s">
        <v>3654</v>
      </c>
      <c r="B628" s="3">
        <v>2959</v>
      </c>
      <c r="C628" s="202"/>
      <c r="D628" s="201" t="s">
        <v>3622</v>
      </c>
      <c r="E628" s="1"/>
      <c r="G628" s="1"/>
    </row>
    <row r="629" spans="1:7">
      <c r="A629" s="201" t="s">
        <v>221</v>
      </c>
      <c r="B629" s="3">
        <v>4162</v>
      </c>
      <c r="C629" s="202"/>
      <c r="D629" s="201" t="s">
        <v>3622</v>
      </c>
      <c r="E629" s="1"/>
      <c r="G629" s="1"/>
    </row>
    <row r="630" spans="1:7">
      <c r="A630" s="201" t="s">
        <v>3655</v>
      </c>
      <c r="B630" s="3">
        <v>4567</v>
      </c>
      <c r="C630" s="202"/>
      <c r="D630" s="201" t="s">
        <v>3622</v>
      </c>
      <c r="E630" s="1"/>
      <c r="G630" s="1"/>
    </row>
    <row r="631" spans="1:7">
      <c r="A631" s="201" t="s">
        <v>3656</v>
      </c>
      <c r="B631" s="3">
        <v>4365</v>
      </c>
      <c r="C631" s="202"/>
      <c r="D631" s="201" t="s">
        <v>3622</v>
      </c>
      <c r="E631" s="1"/>
      <c r="G631" s="1"/>
    </row>
    <row r="632" spans="1:7">
      <c r="A632" s="201" t="s">
        <v>3657</v>
      </c>
      <c r="B632" s="3">
        <v>4122</v>
      </c>
      <c r="C632" s="202"/>
      <c r="D632" s="201" t="s">
        <v>3622</v>
      </c>
      <c r="E632" s="1"/>
      <c r="G632" s="1"/>
    </row>
    <row r="633" spans="1:7">
      <c r="A633" s="201" t="s">
        <v>3658</v>
      </c>
      <c r="B633" s="3">
        <v>4201</v>
      </c>
      <c r="C633" s="202"/>
      <c r="D633" s="201" t="s">
        <v>3622</v>
      </c>
      <c r="E633" s="1"/>
      <c r="G633" s="1"/>
    </row>
    <row r="634" spans="1:7">
      <c r="A634" s="201" t="s">
        <v>2438</v>
      </c>
      <c r="B634" s="3">
        <v>4302</v>
      </c>
      <c r="C634" s="202"/>
      <c r="D634" s="201" t="s">
        <v>3622</v>
      </c>
      <c r="E634" s="1"/>
      <c r="G634" s="1"/>
    </row>
    <row r="635" spans="1:7">
      <c r="A635" s="201" t="s">
        <v>3659</v>
      </c>
      <c r="B635" s="3">
        <v>4301</v>
      </c>
      <c r="C635" s="202"/>
      <c r="D635" s="201" t="s">
        <v>3622</v>
      </c>
      <c r="E635" s="1"/>
      <c r="G635" s="1"/>
    </row>
    <row r="636" spans="1:7">
      <c r="A636" s="201" t="s">
        <v>3660</v>
      </c>
      <c r="B636" s="3">
        <v>4944</v>
      </c>
      <c r="C636" s="202"/>
      <c r="D636" s="201" t="s">
        <v>3622</v>
      </c>
      <c r="E636" s="1"/>
      <c r="G636" s="1"/>
    </row>
    <row r="637" spans="1:7">
      <c r="A637" s="201" t="s">
        <v>3661</v>
      </c>
      <c r="B637" s="3">
        <v>3603</v>
      </c>
      <c r="C637" s="202"/>
      <c r="D637" s="201" t="s">
        <v>3622</v>
      </c>
      <c r="E637" s="1"/>
      <c r="G637" s="1"/>
    </row>
    <row r="638" spans="1:7">
      <c r="A638" s="201" t="s">
        <v>1312</v>
      </c>
      <c r="B638" s="3">
        <v>4468</v>
      </c>
      <c r="C638" s="202"/>
      <c r="D638" s="201" t="s">
        <v>3622</v>
      </c>
      <c r="E638" s="1"/>
      <c r="G638" s="1"/>
    </row>
    <row r="639" spans="1:7">
      <c r="A639" s="201" t="s">
        <v>3662</v>
      </c>
      <c r="B639" s="3">
        <v>4544</v>
      </c>
      <c r="C639" s="202"/>
      <c r="D639" s="201" t="s">
        <v>3622</v>
      </c>
      <c r="E639" s="1"/>
      <c r="G639" s="1"/>
    </row>
    <row r="640" spans="1:7">
      <c r="A640" s="201" t="s">
        <v>3663</v>
      </c>
      <c r="B640" s="3">
        <v>4263</v>
      </c>
      <c r="C640" s="202"/>
      <c r="D640" s="201" t="s">
        <v>3622</v>
      </c>
      <c r="E640" s="1"/>
      <c r="G640" s="1"/>
    </row>
    <row r="641" spans="1:7">
      <c r="A641" s="201" t="s">
        <v>3684</v>
      </c>
      <c r="B641" s="3">
        <v>3195</v>
      </c>
      <c r="C641" s="202"/>
      <c r="D641" s="201" t="s">
        <v>3622</v>
      </c>
      <c r="E641" s="1"/>
      <c r="G641" s="1"/>
    </row>
    <row r="642" spans="1:7">
      <c r="A642" s="201" t="s">
        <v>3685</v>
      </c>
      <c r="B642" s="3">
        <v>3341</v>
      </c>
      <c r="C642" s="202"/>
      <c r="D642" s="201" t="s">
        <v>3622</v>
      </c>
      <c r="E642" s="1"/>
      <c r="G642" s="1"/>
    </row>
    <row r="643" spans="1:7">
      <c r="A643" s="201" t="s">
        <v>3686</v>
      </c>
      <c r="B643" s="3">
        <v>4523</v>
      </c>
      <c r="C643" s="202"/>
      <c r="D643" s="201" t="s">
        <v>3622</v>
      </c>
      <c r="E643" s="1"/>
      <c r="G643" s="1"/>
    </row>
    <row r="644" spans="1:7">
      <c r="A644" s="201" t="s">
        <v>3714</v>
      </c>
      <c r="B644" s="3">
        <v>6035</v>
      </c>
      <c r="C644" s="202"/>
      <c r="D644" s="201" t="s">
        <v>3622</v>
      </c>
      <c r="E644" s="1"/>
      <c r="G644" s="1"/>
    </row>
    <row r="645" spans="1:7">
      <c r="A645" s="201" t="s">
        <v>3722</v>
      </c>
      <c r="B645" s="3">
        <v>5522</v>
      </c>
      <c r="C645" s="202"/>
      <c r="D645" s="201" t="s">
        <v>3622</v>
      </c>
      <c r="E645" s="1"/>
      <c r="G645" s="1"/>
    </row>
    <row r="646" spans="1:7">
      <c r="E646" s="1"/>
      <c r="G646" s="1"/>
    </row>
    <row r="647" spans="1:7">
      <c r="A647" s="201" t="s">
        <v>3622</v>
      </c>
      <c r="B647" s="174">
        <f>SUM(B628:B645)</f>
        <v>77417</v>
      </c>
      <c r="D647" s="212">
        <f>B647/B627</f>
        <v>1</v>
      </c>
      <c r="E647" s="1"/>
      <c r="G647" s="1"/>
    </row>
    <row r="648" spans="1:7">
      <c r="E648" s="1"/>
      <c r="G648" s="1"/>
    </row>
    <row r="649" spans="1:7">
      <c r="E649" s="1"/>
      <c r="G649" s="1"/>
    </row>
    <row r="650" spans="1:7">
      <c r="A650" s="237" t="s">
        <v>3623</v>
      </c>
      <c r="B650" s="238">
        <f>SUM(B651:B667)</f>
        <v>74117</v>
      </c>
      <c r="C650" s="202"/>
      <c r="D650" s="202"/>
      <c r="E650" s="1"/>
      <c r="G650" s="1"/>
    </row>
    <row r="651" spans="1:7">
      <c r="A651" s="201" t="s">
        <v>3632</v>
      </c>
      <c r="B651" s="9">
        <v>5363</v>
      </c>
      <c r="C651" s="202"/>
      <c r="D651" s="201" t="s">
        <v>3623</v>
      </c>
      <c r="E651" s="1"/>
      <c r="G651" s="1"/>
    </row>
    <row r="652" spans="1:7">
      <c r="A652" s="201" t="s">
        <v>3633</v>
      </c>
      <c r="B652" s="9">
        <v>4660</v>
      </c>
      <c r="C652" s="202"/>
      <c r="D652" s="201" t="s">
        <v>3623</v>
      </c>
      <c r="E652" s="1"/>
      <c r="G652" s="1"/>
    </row>
    <row r="653" spans="1:7">
      <c r="A653" s="201" t="s">
        <v>3634</v>
      </c>
      <c r="B653" s="9">
        <v>2924</v>
      </c>
      <c r="C653" s="202"/>
      <c r="D653" s="201" t="s">
        <v>3623</v>
      </c>
      <c r="E653" s="1"/>
      <c r="G653" s="1"/>
    </row>
    <row r="654" spans="1:7">
      <c r="A654" s="201" t="s">
        <v>3635</v>
      </c>
      <c r="B654" s="9">
        <v>4797</v>
      </c>
      <c r="C654" s="202"/>
      <c r="D654" s="201" t="s">
        <v>3623</v>
      </c>
      <c r="E654" s="1"/>
      <c r="G654" s="1"/>
    </row>
    <row r="655" spans="1:7">
      <c r="A655" s="201" t="s">
        <v>3636</v>
      </c>
      <c r="B655" s="9">
        <v>4442</v>
      </c>
      <c r="C655" s="202"/>
      <c r="D655" s="201" t="s">
        <v>3623</v>
      </c>
      <c r="E655" s="1"/>
      <c r="G655" s="1"/>
    </row>
    <row r="656" spans="1:7">
      <c r="A656" s="201" t="s">
        <v>3637</v>
      </c>
      <c r="B656" s="9">
        <v>4754</v>
      </c>
      <c r="C656" s="202"/>
      <c r="D656" s="201" t="s">
        <v>3623</v>
      </c>
      <c r="E656" s="1"/>
      <c r="G656" s="1"/>
    </row>
    <row r="657" spans="1:7">
      <c r="A657" s="201" t="s">
        <v>3638</v>
      </c>
      <c r="B657" s="9">
        <v>3752</v>
      </c>
      <c r="C657" s="202"/>
      <c r="D657" s="201" t="s">
        <v>3623</v>
      </c>
      <c r="E657" s="1"/>
      <c r="G657" s="1"/>
    </row>
    <row r="658" spans="1:7">
      <c r="A658" s="201" t="s">
        <v>3639</v>
      </c>
      <c r="B658" s="9">
        <v>4578</v>
      </c>
      <c r="C658" s="202"/>
      <c r="D658" s="201" t="s">
        <v>3623</v>
      </c>
      <c r="E658" s="1"/>
      <c r="G658" s="1"/>
    </row>
    <row r="659" spans="1:7">
      <c r="A659" s="201" t="s">
        <v>3640</v>
      </c>
      <c r="B659" s="9">
        <v>4758</v>
      </c>
      <c r="C659" s="202"/>
      <c r="D659" s="201" t="s">
        <v>3623</v>
      </c>
      <c r="E659" s="1"/>
      <c r="G659" s="1"/>
    </row>
    <row r="660" spans="1:7">
      <c r="A660" s="201" t="s">
        <v>3641</v>
      </c>
      <c r="B660" s="9">
        <v>4550</v>
      </c>
      <c r="C660" s="202"/>
      <c r="D660" s="201" t="s">
        <v>3623</v>
      </c>
      <c r="E660" s="1"/>
      <c r="G660" s="1"/>
    </row>
    <row r="661" spans="1:7">
      <c r="A661" s="201" t="s">
        <v>3642</v>
      </c>
      <c r="B661" s="9">
        <v>4930</v>
      </c>
      <c r="C661" s="202"/>
      <c r="D661" s="201" t="s">
        <v>3623</v>
      </c>
      <c r="E661" s="1"/>
      <c r="G661" s="1"/>
    </row>
    <row r="662" spans="1:7">
      <c r="A662" s="201" t="s">
        <v>3646</v>
      </c>
      <c r="B662" s="9">
        <v>4534</v>
      </c>
      <c r="C662" s="202"/>
      <c r="D662" s="201" t="s">
        <v>3623</v>
      </c>
      <c r="E662" s="1"/>
      <c r="G662" s="1"/>
    </row>
    <row r="663" spans="1:7">
      <c r="A663" s="201" t="s">
        <v>3647</v>
      </c>
      <c r="B663" s="9">
        <v>3041</v>
      </c>
      <c r="C663" s="202"/>
      <c r="D663" s="201" t="s">
        <v>3623</v>
      </c>
      <c r="E663" s="1"/>
      <c r="G663" s="1"/>
    </row>
    <row r="664" spans="1:7">
      <c r="A664" s="201" t="s">
        <v>3648</v>
      </c>
      <c r="B664" s="9">
        <v>4921</v>
      </c>
      <c r="C664" s="202"/>
      <c r="D664" s="201" t="s">
        <v>3623</v>
      </c>
      <c r="E664" s="1"/>
      <c r="G664" s="1"/>
    </row>
    <row r="665" spans="1:7">
      <c r="A665" s="201" t="s">
        <v>3649</v>
      </c>
      <c r="B665" s="9">
        <v>4569</v>
      </c>
      <c r="C665" s="202"/>
      <c r="D665" s="201" t="s">
        <v>3623</v>
      </c>
      <c r="E665" s="1"/>
      <c r="G665" s="1"/>
    </row>
    <row r="666" spans="1:7">
      <c r="A666" s="201" t="s">
        <v>3650</v>
      </c>
      <c r="B666" s="9">
        <v>4713</v>
      </c>
      <c r="C666" s="202"/>
      <c r="D666" s="201" t="s">
        <v>3623</v>
      </c>
      <c r="E666" s="1"/>
      <c r="G666" s="1"/>
    </row>
    <row r="667" spans="1:7">
      <c r="A667" s="201" t="s">
        <v>3651</v>
      </c>
      <c r="B667" s="9">
        <v>2831</v>
      </c>
      <c r="C667" s="202"/>
      <c r="D667" s="201" t="s">
        <v>3623</v>
      </c>
      <c r="E667" s="1"/>
      <c r="G667" s="1"/>
    </row>
    <row r="668" spans="1:7">
      <c r="E668" s="1"/>
      <c r="G668" s="1"/>
    </row>
    <row r="669" spans="1:7">
      <c r="A669" s="201" t="s">
        <v>3623</v>
      </c>
      <c r="B669" s="174">
        <f>SUM(B651:B667)</f>
        <v>74117</v>
      </c>
      <c r="D669" s="212">
        <f>B669/B650</f>
        <v>1</v>
      </c>
      <c r="E669" s="1"/>
      <c r="G669" s="1"/>
    </row>
    <row r="670" spans="1:7">
      <c r="E670" s="1"/>
      <c r="G670" s="1"/>
    </row>
    <row r="671" spans="1:7">
      <c r="E671" s="1"/>
      <c r="G671" s="1"/>
    </row>
    <row r="672" spans="1:7">
      <c r="A672" s="231" t="s">
        <v>3972</v>
      </c>
      <c r="B672" s="234">
        <f>SUM(B673:B686)</f>
        <v>77933</v>
      </c>
      <c r="C672" s="185"/>
      <c r="D672" s="185"/>
      <c r="E672" s="1"/>
      <c r="G672" s="1"/>
    </row>
    <row r="673" spans="1:7">
      <c r="A673" s="186" t="s">
        <v>3044</v>
      </c>
      <c r="B673" s="3">
        <v>5755</v>
      </c>
      <c r="C673" s="185"/>
      <c r="D673" s="186" t="s">
        <v>2916</v>
      </c>
      <c r="E673" s="1"/>
      <c r="G673" s="1"/>
    </row>
    <row r="674" spans="1:7">
      <c r="A674" s="186" t="s">
        <v>3045</v>
      </c>
      <c r="B674" s="3">
        <v>5421</v>
      </c>
      <c r="C674" s="185"/>
      <c r="D674" s="186" t="s">
        <v>2916</v>
      </c>
      <c r="E674" s="1"/>
      <c r="G674" s="1"/>
    </row>
    <row r="675" spans="1:7">
      <c r="A675" s="186" t="s">
        <v>3046</v>
      </c>
      <c r="B675" s="3">
        <v>5371</v>
      </c>
      <c r="C675" s="185"/>
      <c r="D675" s="186" t="s">
        <v>2916</v>
      </c>
      <c r="E675" s="1"/>
      <c r="G675" s="1"/>
    </row>
    <row r="676" spans="1:7">
      <c r="A676" s="186" t="s">
        <v>3047</v>
      </c>
      <c r="B676" s="3">
        <v>5210</v>
      </c>
      <c r="C676" s="185"/>
      <c r="D676" s="186" t="s">
        <v>2916</v>
      </c>
      <c r="E676" s="1"/>
      <c r="G676" s="1"/>
    </row>
    <row r="677" spans="1:7">
      <c r="A677" s="186" t="s">
        <v>3048</v>
      </c>
      <c r="B677" s="3">
        <v>5295</v>
      </c>
      <c r="C677" s="185"/>
      <c r="D677" s="186" t="s">
        <v>2916</v>
      </c>
      <c r="E677" s="1"/>
      <c r="G677" s="1"/>
    </row>
    <row r="678" spans="1:7">
      <c r="A678" s="186" t="s">
        <v>3050</v>
      </c>
      <c r="B678" s="3">
        <v>5548</v>
      </c>
      <c r="C678" s="185"/>
      <c r="D678" s="186" t="s">
        <v>2916</v>
      </c>
      <c r="E678" s="1"/>
      <c r="G678" s="1"/>
    </row>
    <row r="679" spans="1:7">
      <c r="A679" s="186" t="s">
        <v>3051</v>
      </c>
      <c r="B679" s="3">
        <v>6185</v>
      </c>
      <c r="C679" s="185"/>
      <c r="D679" s="186" t="s">
        <v>2916</v>
      </c>
      <c r="E679" s="1"/>
      <c r="G679" s="1"/>
    </row>
    <row r="680" spans="1:7">
      <c r="A680" s="186" t="s">
        <v>3052</v>
      </c>
      <c r="B680" s="3">
        <v>8621</v>
      </c>
      <c r="C680" s="185"/>
      <c r="D680" s="186" t="s">
        <v>2916</v>
      </c>
      <c r="E680" s="1"/>
      <c r="G680" s="1"/>
    </row>
    <row r="681" spans="1:7">
      <c r="A681" s="186" t="s">
        <v>3053</v>
      </c>
      <c r="B681" s="3">
        <v>5612</v>
      </c>
      <c r="C681" s="185"/>
      <c r="D681" s="186" t="s">
        <v>2916</v>
      </c>
      <c r="E681" s="1"/>
      <c r="G681" s="1"/>
    </row>
    <row r="682" spans="1:7">
      <c r="A682" s="186" t="s">
        <v>3054</v>
      </c>
      <c r="B682" s="3">
        <v>5719</v>
      </c>
      <c r="C682" s="185"/>
      <c r="D682" s="186" t="s">
        <v>2916</v>
      </c>
      <c r="E682" s="1"/>
      <c r="G682" s="1"/>
    </row>
    <row r="683" spans="1:7">
      <c r="A683" s="186" t="s">
        <v>3056</v>
      </c>
      <c r="B683" s="3">
        <v>5686</v>
      </c>
      <c r="C683" s="185"/>
      <c r="D683" s="186" t="s">
        <v>2916</v>
      </c>
      <c r="E683" s="1"/>
      <c r="G683" s="1"/>
    </row>
    <row r="684" spans="1:7">
      <c r="A684" s="186" t="s">
        <v>3057</v>
      </c>
      <c r="B684" s="3">
        <v>5920</v>
      </c>
      <c r="C684" s="185"/>
      <c r="D684" s="186" t="s">
        <v>2916</v>
      </c>
      <c r="E684" s="1"/>
      <c r="G684" s="1"/>
    </row>
    <row r="685" spans="1:7">
      <c r="A685" s="186" t="s">
        <v>3058</v>
      </c>
      <c r="B685" s="3">
        <v>5381</v>
      </c>
      <c r="C685" s="185"/>
      <c r="D685" s="186" t="s">
        <v>2916</v>
      </c>
      <c r="E685" s="1"/>
      <c r="G685" s="1"/>
    </row>
    <row r="686" spans="1:7">
      <c r="A686" s="186" t="s">
        <v>3182</v>
      </c>
      <c r="B686" s="3">
        <v>2209</v>
      </c>
      <c r="C686" s="185"/>
      <c r="D686" s="186" t="s">
        <v>2919</v>
      </c>
      <c r="E686" s="1"/>
      <c r="G686" s="1"/>
    </row>
    <row r="687" spans="1:7">
      <c r="A687" s="185"/>
      <c r="B687" s="185"/>
      <c r="C687" s="185"/>
      <c r="D687" s="185"/>
      <c r="E687" s="1"/>
      <c r="G687" s="1"/>
    </row>
    <row r="688" spans="1:7">
      <c r="A688" s="186" t="s">
        <v>2916</v>
      </c>
      <c r="B688" s="188">
        <f>SUM(B673:B685)</f>
        <v>75724</v>
      </c>
      <c r="C688" s="185"/>
      <c r="D688" s="235">
        <f>B688/B672</f>
        <v>0.97165513967125605</v>
      </c>
      <c r="E688" s="1"/>
      <c r="G688" s="1"/>
    </row>
    <row r="689" spans="1:7">
      <c r="A689" s="186" t="s">
        <v>2919</v>
      </c>
      <c r="B689" s="187">
        <f>B686</f>
        <v>2209</v>
      </c>
      <c r="C689" s="185"/>
      <c r="D689" s="235">
        <f>B689/B672</f>
        <v>2.834486032874392E-2</v>
      </c>
      <c r="E689" s="1"/>
      <c r="G689" s="1"/>
    </row>
    <row r="690" spans="1:7">
      <c r="E690" s="1"/>
      <c r="G690" s="1"/>
    </row>
    <row r="691" spans="1:7">
      <c r="E691" s="1"/>
      <c r="G691" s="1"/>
    </row>
    <row r="692" spans="1:7">
      <c r="A692" s="218" t="s">
        <v>3231</v>
      </c>
      <c r="B692" s="219">
        <f>SUM(B693:B705)</f>
        <v>77333</v>
      </c>
      <c r="C692" s="192"/>
      <c r="D692" s="192"/>
      <c r="E692" s="1"/>
      <c r="G692" s="1"/>
    </row>
    <row r="693" spans="1:7">
      <c r="A693" s="191" t="s">
        <v>3403</v>
      </c>
      <c r="B693" s="3">
        <v>2747</v>
      </c>
      <c r="C693" s="192"/>
      <c r="D693" s="191" t="s">
        <v>3231</v>
      </c>
      <c r="E693" s="1"/>
      <c r="G693" s="1"/>
    </row>
    <row r="694" spans="1:7">
      <c r="A694" s="191" t="s">
        <v>3404</v>
      </c>
      <c r="B694" s="3">
        <v>8180</v>
      </c>
      <c r="C694" s="192"/>
      <c r="D694" s="191" t="s">
        <v>3231</v>
      </c>
      <c r="E694" s="1"/>
      <c r="G694" s="1"/>
    </row>
    <row r="695" spans="1:7">
      <c r="A695" s="191" t="s">
        <v>3405</v>
      </c>
      <c r="B695" s="3">
        <v>7593</v>
      </c>
      <c r="C695" s="192"/>
      <c r="D695" s="191" t="s">
        <v>3231</v>
      </c>
      <c r="E695" s="1"/>
      <c r="G695" s="1"/>
    </row>
    <row r="696" spans="1:7">
      <c r="A696" s="191" t="s">
        <v>3406</v>
      </c>
      <c r="B696" s="3">
        <v>6417</v>
      </c>
      <c r="C696" s="192"/>
      <c r="D696" s="191" t="s">
        <v>3231</v>
      </c>
      <c r="E696" s="1"/>
      <c r="G696" s="1"/>
    </row>
    <row r="697" spans="1:7">
      <c r="A697" s="191" t="s">
        <v>3407</v>
      </c>
      <c r="B697" s="3">
        <v>4362</v>
      </c>
      <c r="C697" s="192"/>
      <c r="D697" s="191" t="s">
        <v>3231</v>
      </c>
      <c r="E697" s="1"/>
      <c r="G697" s="1"/>
    </row>
    <row r="698" spans="1:7">
      <c r="A698" s="191" t="s">
        <v>3408</v>
      </c>
      <c r="B698" s="3">
        <v>8884</v>
      </c>
      <c r="C698" s="192"/>
      <c r="D698" s="191" t="s">
        <v>3231</v>
      </c>
      <c r="E698" s="1"/>
      <c r="G698" s="1"/>
    </row>
    <row r="699" spans="1:7">
      <c r="A699" s="191" t="s">
        <v>3409</v>
      </c>
      <c r="B699" s="3">
        <v>4615</v>
      </c>
      <c r="C699" s="192"/>
      <c r="D699" s="191" t="s">
        <v>3231</v>
      </c>
      <c r="E699" s="1"/>
      <c r="G699" s="1"/>
    </row>
    <row r="700" spans="1:7">
      <c r="A700" s="191" t="s">
        <v>3410</v>
      </c>
      <c r="B700" s="3">
        <v>5570</v>
      </c>
      <c r="C700" s="192"/>
      <c r="D700" s="191" t="s">
        <v>3231</v>
      </c>
      <c r="E700" s="1"/>
      <c r="G700" s="1"/>
    </row>
    <row r="701" spans="1:7">
      <c r="A701" s="191" t="s">
        <v>3411</v>
      </c>
      <c r="B701" s="3">
        <v>8468</v>
      </c>
      <c r="C701" s="192"/>
      <c r="D701" s="191" t="s">
        <v>3231</v>
      </c>
      <c r="E701" s="1"/>
      <c r="G701" s="1"/>
    </row>
    <row r="702" spans="1:7">
      <c r="A702" s="191" t="s">
        <v>3412</v>
      </c>
      <c r="B702" s="3">
        <v>4843</v>
      </c>
      <c r="C702" s="192"/>
      <c r="D702" s="191" t="s">
        <v>3231</v>
      </c>
      <c r="E702" s="1"/>
      <c r="G702" s="1"/>
    </row>
    <row r="703" spans="1:7">
      <c r="A703" s="191" t="s">
        <v>3413</v>
      </c>
      <c r="B703" s="3">
        <v>5767</v>
      </c>
      <c r="C703" s="192"/>
      <c r="D703" s="191" t="s">
        <v>3231</v>
      </c>
      <c r="E703" s="1"/>
      <c r="G703" s="1"/>
    </row>
    <row r="704" spans="1:7">
      <c r="A704" s="191" t="s">
        <v>3414</v>
      </c>
      <c r="B704" s="3">
        <v>4076</v>
      </c>
      <c r="C704" s="192"/>
      <c r="D704" s="191" t="s">
        <v>3231</v>
      </c>
      <c r="E704" s="1"/>
      <c r="G704" s="1"/>
    </row>
    <row r="705" spans="1:7">
      <c r="A705" s="191" t="s">
        <v>3415</v>
      </c>
      <c r="B705" s="3">
        <v>5811</v>
      </c>
      <c r="C705" s="192"/>
      <c r="D705" s="191" t="s">
        <v>3231</v>
      </c>
      <c r="E705" s="1"/>
      <c r="G705" s="1"/>
    </row>
    <row r="706" spans="1:7">
      <c r="A706" s="192"/>
      <c r="B706" s="195"/>
      <c r="C706" s="192"/>
      <c r="D706" s="192"/>
      <c r="E706" s="1"/>
      <c r="G706" s="1"/>
    </row>
    <row r="707" spans="1:7">
      <c r="A707" s="191" t="s">
        <v>3231</v>
      </c>
      <c r="B707" s="194">
        <f>SUM(B693:B705)</f>
        <v>77333</v>
      </c>
      <c r="C707" s="192"/>
      <c r="D707" s="222">
        <f>B707/B692</f>
        <v>1</v>
      </c>
      <c r="E707" s="1"/>
      <c r="G707" s="1"/>
    </row>
    <row r="708" spans="1:7">
      <c r="E708" s="1"/>
      <c r="G708" s="1"/>
    </row>
    <row r="709" spans="1:7">
      <c r="E709" s="1"/>
      <c r="G709" s="1"/>
    </row>
    <row r="710" spans="1:7">
      <c r="A710" s="218" t="s">
        <v>3232</v>
      </c>
      <c r="B710" s="219">
        <f>SUM(B711:B719)</f>
        <v>75283</v>
      </c>
      <c r="C710" s="192"/>
      <c r="D710" s="192"/>
      <c r="E710" s="1"/>
      <c r="G710" s="1"/>
    </row>
    <row r="711" spans="1:7">
      <c r="A711" s="191" t="s">
        <v>3247</v>
      </c>
      <c r="B711" s="9">
        <v>6393</v>
      </c>
      <c r="C711" s="192"/>
      <c r="D711" s="191" t="s">
        <v>3227</v>
      </c>
      <c r="E711" s="1"/>
      <c r="G711" s="1"/>
    </row>
    <row r="712" spans="1:7">
      <c r="A712" s="191" t="s">
        <v>3244</v>
      </c>
      <c r="B712" s="9">
        <v>10351</v>
      </c>
      <c r="C712" s="192"/>
      <c r="D712" s="191" t="s">
        <v>3232</v>
      </c>
      <c r="E712" s="1"/>
      <c r="G712" s="1"/>
    </row>
    <row r="713" spans="1:7">
      <c r="A713" s="191" t="s">
        <v>3245</v>
      </c>
      <c r="B713" s="9">
        <v>10137</v>
      </c>
      <c r="C713" s="192"/>
      <c r="D713" s="191" t="s">
        <v>3232</v>
      </c>
      <c r="E713" s="1"/>
      <c r="G713" s="1"/>
    </row>
    <row r="714" spans="1:7">
      <c r="A714" s="191" t="s">
        <v>3246</v>
      </c>
      <c r="B714" s="9">
        <v>6269</v>
      </c>
      <c r="C714" s="192"/>
      <c r="D714" s="191" t="s">
        <v>3232</v>
      </c>
      <c r="E714" s="1"/>
      <c r="G714" s="1"/>
    </row>
    <row r="715" spans="1:7">
      <c r="A715" s="191" t="s">
        <v>3250</v>
      </c>
      <c r="B715" s="9">
        <v>9488</v>
      </c>
      <c r="C715" s="192"/>
      <c r="D715" s="191" t="s">
        <v>3232</v>
      </c>
      <c r="E715" s="1"/>
      <c r="G715" s="1"/>
    </row>
    <row r="716" spans="1:7">
      <c r="A716" s="191" t="s">
        <v>3251</v>
      </c>
      <c r="B716" s="9">
        <v>6546</v>
      </c>
      <c r="C716" s="192"/>
      <c r="D716" s="191" t="s">
        <v>3232</v>
      </c>
      <c r="E716" s="1"/>
      <c r="G716" s="1"/>
    </row>
    <row r="717" spans="1:7">
      <c r="A717" s="191" t="s">
        <v>3252</v>
      </c>
      <c r="B717" s="9">
        <v>9613</v>
      </c>
      <c r="C717" s="192"/>
      <c r="D717" s="191" t="s">
        <v>3232</v>
      </c>
      <c r="E717" s="1"/>
      <c r="G717" s="1"/>
    </row>
    <row r="718" spans="1:7">
      <c r="A718" s="191" t="s">
        <v>3259</v>
      </c>
      <c r="B718" s="9">
        <v>9642</v>
      </c>
      <c r="C718" s="192"/>
      <c r="D718" s="191" t="s">
        <v>3232</v>
      </c>
      <c r="E718" s="1"/>
      <c r="G718" s="1"/>
    </row>
    <row r="719" spans="1:7">
      <c r="A719" s="191" t="s">
        <v>3261</v>
      </c>
      <c r="B719" s="9">
        <v>6844</v>
      </c>
      <c r="C719" s="192"/>
      <c r="D719" s="191" t="s">
        <v>3232</v>
      </c>
      <c r="E719" s="1"/>
      <c r="G719" s="1"/>
    </row>
    <row r="720" spans="1:7">
      <c r="E720" s="1"/>
      <c r="G720" s="1"/>
    </row>
    <row r="721" spans="1:7">
      <c r="A721" s="191" t="s">
        <v>3227</v>
      </c>
      <c r="B721" s="174">
        <f>B711</f>
        <v>6393</v>
      </c>
      <c r="D721" s="212">
        <f>B721/B710</f>
        <v>8.4919570155280746E-2</v>
      </c>
      <c r="E721" s="1"/>
      <c r="G721" s="1"/>
    </row>
    <row r="722" spans="1:7">
      <c r="A722" s="191" t="s">
        <v>3232</v>
      </c>
      <c r="B722" s="174">
        <f>SUM(B712:B719)</f>
        <v>68890</v>
      </c>
      <c r="D722" s="212">
        <f>B722/B710</f>
        <v>0.91508042984471927</v>
      </c>
      <c r="E722" s="1"/>
      <c r="G722" s="1"/>
    </row>
    <row r="723" spans="1:7">
      <c r="E723" s="1"/>
      <c r="G723" s="1"/>
    </row>
    <row r="724" spans="1:7">
      <c r="E724" s="1"/>
      <c r="G724" s="1"/>
    </row>
    <row r="725" spans="1:7">
      <c r="A725" s="231" t="s">
        <v>2917</v>
      </c>
      <c r="B725" s="234">
        <f>SUM(B726:B744)</f>
        <v>72357</v>
      </c>
      <c r="C725" s="180"/>
      <c r="D725" s="181"/>
      <c r="E725" s="1"/>
      <c r="G725" s="1"/>
    </row>
    <row r="726" spans="1:7">
      <c r="A726" s="186" t="s">
        <v>3049</v>
      </c>
      <c r="B726" s="3">
        <v>5923</v>
      </c>
      <c r="C726" s="185"/>
      <c r="D726" s="186" t="s">
        <v>2917</v>
      </c>
      <c r="E726" s="1"/>
      <c r="G726" s="1"/>
    </row>
    <row r="727" spans="1:7">
      <c r="A727" s="186" t="s">
        <v>3055</v>
      </c>
      <c r="B727" s="3">
        <v>5491</v>
      </c>
      <c r="C727" s="185"/>
      <c r="D727" s="186" t="s">
        <v>2917</v>
      </c>
      <c r="E727" s="1"/>
      <c r="G727" s="1"/>
    </row>
    <row r="728" spans="1:7">
      <c r="A728" s="186" t="s">
        <v>3059</v>
      </c>
      <c r="B728" s="3">
        <v>3510</v>
      </c>
      <c r="C728" s="185"/>
      <c r="D728" s="186" t="s">
        <v>2917</v>
      </c>
      <c r="E728" s="1"/>
      <c r="G728" s="1"/>
    </row>
    <row r="729" spans="1:7">
      <c r="A729" s="186" t="s">
        <v>1374</v>
      </c>
      <c r="B729" s="3">
        <v>3007</v>
      </c>
      <c r="C729" s="185"/>
      <c r="D729" s="186" t="s">
        <v>2917</v>
      </c>
      <c r="E729" s="1"/>
      <c r="G729" s="1"/>
    </row>
    <row r="730" spans="1:7">
      <c r="A730" s="186" t="s">
        <v>3060</v>
      </c>
      <c r="B730" s="3">
        <v>3440</v>
      </c>
      <c r="C730" s="185"/>
      <c r="D730" s="186" t="s">
        <v>2917</v>
      </c>
      <c r="E730" s="1"/>
      <c r="G730" s="1"/>
    </row>
    <row r="731" spans="1:7">
      <c r="A731" s="186" t="s">
        <v>3061</v>
      </c>
      <c r="B731" s="3">
        <v>3486</v>
      </c>
      <c r="C731" s="185"/>
      <c r="D731" s="186" t="s">
        <v>2917</v>
      </c>
      <c r="E731" s="1"/>
      <c r="G731" s="1"/>
    </row>
    <row r="732" spans="1:7">
      <c r="A732" s="186" t="s">
        <v>3062</v>
      </c>
      <c r="B732" s="3">
        <v>3716</v>
      </c>
      <c r="C732" s="185"/>
      <c r="D732" s="186" t="s">
        <v>2917</v>
      </c>
      <c r="E732" s="1"/>
      <c r="G732" s="1"/>
    </row>
    <row r="733" spans="1:7">
      <c r="A733" s="186" t="s">
        <v>1927</v>
      </c>
      <c r="B733" s="3">
        <v>3707</v>
      </c>
      <c r="C733" s="185"/>
      <c r="D733" s="186" t="s">
        <v>2917</v>
      </c>
      <c r="E733" s="1"/>
      <c r="G733" s="1"/>
    </row>
    <row r="734" spans="1:7">
      <c r="A734" s="186" t="s">
        <v>3063</v>
      </c>
      <c r="B734" s="3">
        <v>3428</v>
      </c>
      <c r="C734" s="185"/>
      <c r="D734" s="186" t="s">
        <v>2917</v>
      </c>
      <c r="E734" s="1"/>
      <c r="G734" s="1"/>
    </row>
    <row r="735" spans="1:7">
      <c r="A735" s="186" t="s">
        <v>3064</v>
      </c>
      <c r="B735" s="3">
        <v>3307</v>
      </c>
      <c r="C735" s="185"/>
      <c r="D735" s="186" t="s">
        <v>2917</v>
      </c>
      <c r="E735" s="1"/>
      <c r="G735" s="1"/>
    </row>
    <row r="736" spans="1:7">
      <c r="A736" s="186" t="s">
        <v>816</v>
      </c>
      <c r="B736" s="3">
        <v>3551</v>
      </c>
      <c r="C736" s="185"/>
      <c r="D736" s="186" t="s">
        <v>2917</v>
      </c>
      <c r="E736" s="1"/>
      <c r="G736" s="1"/>
    </row>
    <row r="737" spans="1:7">
      <c r="A737" s="186" t="s">
        <v>3065</v>
      </c>
      <c r="B737" s="3">
        <v>4187</v>
      </c>
      <c r="C737" s="185"/>
      <c r="D737" s="186" t="s">
        <v>2917</v>
      </c>
      <c r="E737" s="1"/>
      <c r="G737" s="1"/>
    </row>
    <row r="738" spans="1:7">
      <c r="A738" s="186" t="s">
        <v>3066</v>
      </c>
      <c r="B738" s="3">
        <v>4518</v>
      </c>
      <c r="C738" s="185"/>
      <c r="D738" s="186" t="s">
        <v>2917</v>
      </c>
      <c r="E738" s="1"/>
      <c r="G738" s="1"/>
    </row>
    <row r="739" spans="1:7">
      <c r="A739" s="186" t="s">
        <v>3067</v>
      </c>
      <c r="B739" s="3">
        <v>3980</v>
      </c>
      <c r="C739" s="185"/>
      <c r="D739" s="186" t="s">
        <v>2917</v>
      </c>
      <c r="E739" s="1"/>
      <c r="G739" s="1"/>
    </row>
    <row r="740" spans="1:7">
      <c r="A740" s="186" t="s">
        <v>3068</v>
      </c>
      <c r="B740" s="3">
        <v>3492</v>
      </c>
      <c r="C740" s="185"/>
      <c r="D740" s="186" t="s">
        <v>2917</v>
      </c>
      <c r="E740" s="1"/>
      <c r="G740" s="1"/>
    </row>
    <row r="741" spans="1:7">
      <c r="A741" s="186" t="s">
        <v>3069</v>
      </c>
      <c r="B741" s="3">
        <v>3355</v>
      </c>
      <c r="C741" s="185"/>
      <c r="D741" s="186" t="s">
        <v>2917</v>
      </c>
      <c r="E741" s="1"/>
      <c r="G741" s="1"/>
    </row>
    <row r="742" spans="1:7">
      <c r="A742" s="186" t="s">
        <v>3070</v>
      </c>
      <c r="B742" s="3">
        <v>3324</v>
      </c>
      <c r="C742" s="185"/>
      <c r="D742" s="186" t="s">
        <v>2917</v>
      </c>
      <c r="E742" s="1"/>
      <c r="G742" s="1"/>
    </row>
    <row r="743" spans="1:7">
      <c r="A743" s="186" t="s">
        <v>3071</v>
      </c>
      <c r="B743" s="4">
        <v>3264</v>
      </c>
      <c r="C743" s="185"/>
      <c r="D743" s="186" t="s">
        <v>2917</v>
      </c>
      <c r="E743" s="1"/>
      <c r="G743" s="1"/>
    </row>
    <row r="744" spans="1:7">
      <c r="A744" s="186" t="s">
        <v>1312</v>
      </c>
      <c r="B744" s="4">
        <v>3671</v>
      </c>
      <c r="C744" s="185"/>
      <c r="D744" s="186" t="s">
        <v>2917</v>
      </c>
      <c r="E744" s="1"/>
      <c r="G744" s="1"/>
    </row>
    <row r="745" spans="1:7">
      <c r="A745" s="185"/>
      <c r="B745" s="188"/>
      <c r="C745" s="185"/>
      <c r="D745" s="185"/>
      <c r="E745" s="1"/>
      <c r="G745" s="1"/>
    </row>
    <row r="746" spans="1:7">
      <c r="A746" s="186" t="s">
        <v>2917</v>
      </c>
      <c r="B746" s="187">
        <f>SUM(B726:B744)</f>
        <v>72357</v>
      </c>
      <c r="C746" s="185"/>
      <c r="D746" s="235">
        <f>B746/B725</f>
        <v>1</v>
      </c>
      <c r="E746" s="1"/>
      <c r="G746" s="1"/>
    </row>
    <row r="747" spans="1:7">
      <c r="E747" s="1"/>
      <c r="G747" s="1"/>
    </row>
    <row r="748" spans="1:7">
      <c r="E748" s="1"/>
      <c r="G748" s="1"/>
    </row>
    <row r="749" spans="1:7">
      <c r="A749" s="218" t="s">
        <v>3233</v>
      </c>
      <c r="B749" s="219">
        <f>SUM(B750:B768)</f>
        <v>76583</v>
      </c>
      <c r="C749" s="192"/>
      <c r="D749" s="182"/>
      <c r="E749" s="1"/>
      <c r="G749" s="1"/>
    </row>
    <row r="750" spans="1:7">
      <c r="A750" s="191" t="s">
        <v>3388</v>
      </c>
      <c r="B750" s="3">
        <v>4731</v>
      </c>
      <c r="C750" s="192"/>
      <c r="D750" s="191" t="s">
        <v>3228</v>
      </c>
      <c r="E750" s="1"/>
      <c r="G750" s="1"/>
    </row>
    <row r="751" spans="1:7">
      <c r="A751" s="191" t="s">
        <v>700</v>
      </c>
      <c r="B751" s="9">
        <v>4477</v>
      </c>
      <c r="C751" s="192"/>
      <c r="D751" s="191" t="s">
        <v>3233</v>
      </c>
      <c r="E751" s="1"/>
      <c r="G751" s="1"/>
    </row>
    <row r="752" spans="1:7">
      <c r="A752" s="191" t="s">
        <v>3340</v>
      </c>
      <c r="B752" s="9">
        <v>1727</v>
      </c>
      <c r="C752" s="192"/>
      <c r="D752" s="191" t="s">
        <v>3233</v>
      </c>
      <c r="E752" s="1"/>
      <c r="G752" s="1"/>
    </row>
    <row r="753" spans="1:7">
      <c r="A753" s="191" t="s">
        <v>2305</v>
      </c>
      <c r="B753" s="9">
        <v>3196</v>
      </c>
      <c r="C753" s="192"/>
      <c r="D753" s="191" t="s">
        <v>3233</v>
      </c>
      <c r="E753" s="1"/>
      <c r="G753" s="1"/>
    </row>
    <row r="754" spans="1:7">
      <c r="A754" s="191" t="s">
        <v>3342</v>
      </c>
      <c r="B754" s="9">
        <v>2841</v>
      </c>
      <c r="C754" s="192"/>
      <c r="D754" s="191" t="s">
        <v>3233</v>
      </c>
      <c r="E754" s="1"/>
      <c r="G754" s="1"/>
    </row>
    <row r="755" spans="1:7">
      <c r="A755" s="191" t="s">
        <v>3343</v>
      </c>
      <c r="B755" s="9">
        <v>3485</v>
      </c>
      <c r="C755" s="192"/>
      <c r="D755" s="191" t="s">
        <v>3233</v>
      </c>
      <c r="E755" s="1"/>
      <c r="G755" s="1"/>
    </row>
    <row r="756" spans="1:7">
      <c r="A756" s="191" t="s">
        <v>3344</v>
      </c>
      <c r="B756" s="9">
        <v>3434</v>
      </c>
      <c r="C756" s="192"/>
      <c r="D756" s="191" t="s">
        <v>3233</v>
      </c>
      <c r="E756" s="1"/>
      <c r="G756" s="1"/>
    </row>
    <row r="757" spans="1:7">
      <c r="A757" s="191" t="s">
        <v>3345</v>
      </c>
      <c r="B757" s="9">
        <v>4742</v>
      </c>
      <c r="C757" s="192"/>
      <c r="D757" s="191" t="s">
        <v>3233</v>
      </c>
      <c r="E757" s="1"/>
      <c r="G757" s="1"/>
    </row>
    <row r="758" spans="1:7">
      <c r="A758" s="191" t="s">
        <v>3346</v>
      </c>
      <c r="B758" s="9">
        <v>5055</v>
      </c>
      <c r="C758" s="192"/>
      <c r="D758" s="191" t="s">
        <v>3233</v>
      </c>
      <c r="E758" s="1"/>
      <c r="G758" s="1"/>
    </row>
    <row r="759" spans="1:7">
      <c r="A759" s="191" t="s">
        <v>3347</v>
      </c>
      <c r="B759" s="9">
        <v>4363</v>
      </c>
      <c r="C759" s="192"/>
      <c r="D759" s="191" t="s">
        <v>3233</v>
      </c>
      <c r="E759" s="1"/>
      <c r="G759" s="1"/>
    </row>
    <row r="760" spans="1:7">
      <c r="A760" s="191" t="s">
        <v>3348</v>
      </c>
      <c r="B760" s="9">
        <v>4667</v>
      </c>
      <c r="C760" s="192"/>
      <c r="D760" s="191" t="s">
        <v>3233</v>
      </c>
      <c r="E760" s="1"/>
      <c r="G760" s="1"/>
    </row>
    <row r="761" spans="1:7">
      <c r="A761" s="191" t="s">
        <v>2414</v>
      </c>
      <c r="B761" s="9">
        <v>4842</v>
      </c>
      <c r="C761" s="192"/>
      <c r="D761" s="191" t="s">
        <v>3233</v>
      </c>
      <c r="E761" s="1"/>
      <c r="G761" s="1"/>
    </row>
    <row r="762" spans="1:7">
      <c r="A762" s="191" t="s">
        <v>3349</v>
      </c>
      <c r="B762" s="9">
        <v>3370</v>
      </c>
      <c r="C762" s="192"/>
      <c r="D762" s="191" t="s">
        <v>3233</v>
      </c>
      <c r="E762" s="1"/>
      <c r="G762" s="1"/>
    </row>
    <row r="763" spans="1:7">
      <c r="A763" s="191" t="s">
        <v>3350</v>
      </c>
      <c r="B763" s="9">
        <v>3243</v>
      </c>
      <c r="C763" s="192"/>
      <c r="D763" s="191" t="s">
        <v>3233</v>
      </c>
      <c r="E763" s="1"/>
      <c r="G763" s="1"/>
    </row>
    <row r="764" spans="1:7">
      <c r="A764" s="191" t="s">
        <v>3351</v>
      </c>
      <c r="B764" s="9">
        <v>5280</v>
      </c>
      <c r="C764" s="192"/>
      <c r="D764" s="191" t="s">
        <v>3233</v>
      </c>
      <c r="E764" s="1"/>
      <c r="G764" s="1"/>
    </row>
    <row r="765" spans="1:7">
      <c r="A765" s="191" t="s">
        <v>3352</v>
      </c>
      <c r="B765" s="9">
        <v>4555</v>
      </c>
      <c r="C765" s="192"/>
      <c r="D765" s="191" t="s">
        <v>3233</v>
      </c>
      <c r="E765" s="1"/>
      <c r="G765" s="1"/>
    </row>
    <row r="766" spans="1:7">
      <c r="A766" s="191" t="s">
        <v>3353</v>
      </c>
      <c r="B766" s="9">
        <v>3115</v>
      </c>
      <c r="C766" s="192"/>
      <c r="D766" s="191" t="s">
        <v>3233</v>
      </c>
      <c r="E766" s="1"/>
      <c r="G766" s="1"/>
    </row>
    <row r="767" spans="1:7">
      <c r="A767" s="191" t="s">
        <v>1654</v>
      </c>
      <c r="B767" s="9">
        <v>4947</v>
      </c>
      <c r="C767" s="192"/>
      <c r="D767" s="191" t="s">
        <v>3233</v>
      </c>
      <c r="E767" s="1"/>
      <c r="G767" s="1"/>
    </row>
    <row r="768" spans="1:7">
      <c r="A768" s="191" t="s">
        <v>3377</v>
      </c>
      <c r="B768" s="3">
        <v>4513</v>
      </c>
      <c r="C768" s="192"/>
      <c r="D768" s="191" t="s">
        <v>3237</v>
      </c>
      <c r="E768" s="1"/>
      <c r="G768" s="1"/>
    </row>
    <row r="769" spans="1:7">
      <c r="A769" s="191"/>
      <c r="B769" s="3"/>
      <c r="C769" s="192"/>
      <c r="D769" s="191"/>
      <c r="E769" s="1"/>
      <c r="G769" s="1"/>
    </row>
    <row r="770" spans="1:7">
      <c r="A770" s="191" t="s">
        <v>3228</v>
      </c>
      <c r="B770" s="196">
        <f>B750</f>
        <v>4731</v>
      </c>
      <c r="C770" s="192"/>
      <c r="D770" s="222">
        <f>B770/B749</f>
        <v>6.1776112192000833E-2</v>
      </c>
      <c r="E770" s="1"/>
      <c r="G770" s="1"/>
    </row>
    <row r="771" spans="1:7">
      <c r="A771" s="191" t="s">
        <v>3233</v>
      </c>
      <c r="B771" s="194">
        <f>SUM(B751:B767)</f>
        <v>67339</v>
      </c>
      <c r="C771" s="193"/>
      <c r="D771" s="222">
        <f>B771/B749</f>
        <v>0.87929436036718334</v>
      </c>
      <c r="E771" s="1"/>
      <c r="G771" s="1"/>
    </row>
    <row r="772" spans="1:7">
      <c r="A772" s="191" t="s">
        <v>3237</v>
      </c>
      <c r="B772" s="174">
        <f>B768</f>
        <v>4513</v>
      </c>
      <c r="D772" s="222">
        <f>B772/B749</f>
        <v>5.8929527440815845E-2</v>
      </c>
      <c r="E772" s="1"/>
      <c r="G772" s="1"/>
    </row>
    <row r="773" spans="1:7">
      <c r="E773" s="1"/>
      <c r="G773" s="1"/>
    </row>
    <row r="774" spans="1:7">
      <c r="E774" s="1"/>
      <c r="G774" s="1"/>
    </row>
    <row r="775" spans="1:7">
      <c r="A775" s="237" t="s">
        <v>3624</v>
      </c>
      <c r="B775" s="211">
        <f>SUM(B776:B793)</f>
        <v>74077</v>
      </c>
      <c r="E775" s="1"/>
      <c r="G775" s="1"/>
    </row>
    <row r="776" spans="1:7">
      <c r="A776" s="201" t="s">
        <v>3667</v>
      </c>
      <c r="B776" s="9">
        <v>4097</v>
      </c>
      <c r="C776" s="202"/>
      <c r="D776" s="201" t="s">
        <v>3624</v>
      </c>
      <c r="E776" s="1"/>
      <c r="G776" s="1"/>
    </row>
    <row r="777" spans="1:7">
      <c r="A777" s="201" t="s">
        <v>1927</v>
      </c>
      <c r="B777" s="9">
        <v>4012</v>
      </c>
      <c r="C777" s="202"/>
      <c r="D777" s="201" t="s">
        <v>3624</v>
      </c>
      <c r="E777" s="1"/>
      <c r="G777" s="1"/>
    </row>
    <row r="778" spans="1:7">
      <c r="A778" s="201" t="s">
        <v>3670</v>
      </c>
      <c r="B778" s="9">
        <v>5727</v>
      </c>
      <c r="C778" s="202"/>
      <c r="D778" s="201" t="s">
        <v>3624</v>
      </c>
      <c r="E778" s="1"/>
      <c r="G778" s="1"/>
    </row>
    <row r="779" spans="1:7">
      <c r="A779" s="201" t="s">
        <v>3671</v>
      </c>
      <c r="B779" s="9">
        <v>5480</v>
      </c>
      <c r="C779" s="202"/>
      <c r="D779" s="201" t="s">
        <v>3624</v>
      </c>
      <c r="E779" s="1"/>
      <c r="G779" s="1"/>
    </row>
    <row r="780" spans="1:7">
      <c r="A780" s="201" t="s">
        <v>3673</v>
      </c>
      <c r="B780" s="9">
        <v>5825</v>
      </c>
      <c r="C780" s="202"/>
      <c r="D780" s="201" t="s">
        <v>3624</v>
      </c>
      <c r="E780" s="1"/>
      <c r="G780" s="1"/>
    </row>
    <row r="781" spans="1:7">
      <c r="A781" s="201" t="s">
        <v>3675</v>
      </c>
      <c r="B781" s="9">
        <v>5188</v>
      </c>
      <c r="C781" s="202"/>
      <c r="D781" s="201" t="s">
        <v>3624</v>
      </c>
      <c r="E781" s="1"/>
      <c r="G781" s="1"/>
    </row>
    <row r="782" spans="1:7">
      <c r="A782" s="201" t="s">
        <v>3676</v>
      </c>
      <c r="B782" s="9">
        <v>1980</v>
      </c>
      <c r="C782" s="202"/>
      <c r="D782" s="201" t="s">
        <v>3624</v>
      </c>
      <c r="E782" s="1"/>
      <c r="G782" s="1"/>
    </row>
    <row r="783" spans="1:7">
      <c r="A783" s="201" t="s">
        <v>3679</v>
      </c>
      <c r="B783" s="9">
        <v>4179</v>
      </c>
      <c r="C783" s="202"/>
      <c r="D783" s="201" t="s">
        <v>3624</v>
      </c>
      <c r="E783" s="1"/>
      <c r="G783" s="1"/>
    </row>
    <row r="784" spans="1:7">
      <c r="A784" s="201" t="s">
        <v>185</v>
      </c>
      <c r="B784" s="9">
        <v>4304</v>
      </c>
      <c r="C784" s="202"/>
      <c r="D784" s="201" t="s">
        <v>3624</v>
      </c>
      <c r="E784" s="1"/>
      <c r="G784" s="1"/>
    </row>
    <row r="785" spans="1:7">
      <c r="A785" s="201" t="s">
        <v>3680</v>
      </c>
      <c r="B785" s="9">
        <v>6790</v>
      </c>
      <c r="C785" s="202"/>
      <c r="D785" s="201" t="s">
        <v>3624</v>
      </c>
      <c r="E785" s="1"/>
      <c r="G785" s="1"/>
    </row>
    <row r="786" spans="1:7">
      <c r="A786" s="201" t="s">
        <v>3682</v>
      </c>
      <c r="B786" s="9">
        <v>6255</v>
      </c>
      <c r="C786" s="202"/>
      <c r="D786" s="201" t="s">
        <v>3624</v>
      </c>
      <c r="E786" s="1"/>
      <c r="G786" s="1"/>
    </row>
    <row r="787" spans="1:7">
      <c r="A787" s="201" t="s">
        <v>3683</v>
      </c>
      <c r="B787" s="9">
        <v>6494</v>
      </c>
      <c r="C787" s="202"/>
      <c r="D787" s="201" t="s">
        <v>3624</v>
      </c>
      <c r="E787" s="1"/>
      <c r="G787" s="1"/>
    </row>
    <row r="788" spans="1:7">
      <c r="A788" s="201" t="s">
        <v>3779</v>
      </c>
      <c r="B788" s="3">
        <v>1494</v>
      </c>
      <c r="C788" s="202"/>
      <c r="D788" s="201" t="s">
        <v>3624</v>
      </c>
      <c r="E788" s="1"/>
      <c r="G788" s="1"/>
    </row>
    <row r="789" spans="1:7">
      <c r="A789" s="201" t="s">
        <v>3780</v>
      </c>
      <c r="B789" s="3">
        <v>1420</v>
      </c>
      <c r="C789" s="202"/>
      <c r="D789" s="201" t="s">
        <v>3624</v>
      </c>
      <c r="E789" s="1"/>
      <c r="G789" s="1"/>
    </row>
    <row r="790" spans="1:7">
      <c r="A790" s="202" t="s">
        <v>3783</v>
      </c>
      <c r="B790" s="3">
        <v>4946</v>
      </c>
      <c r="C790" s="202"/>
      <c r="D790" s="202" t="s">
        <v>3624</v>
      </c>
      <c r="E790" s="1"/>
      <c r="G790" s="1"/>
    </row>
    <row r="791" spans="1:7">
      <c r="A791" s="201" t="s">
        <v>3784</v>
      </c>
      <c r="B791" s="3">
        <v>2994</v>
      </c>
      <c r="C791" s="202"/>
      <c r="D791" s="201" t="s">
        <v>3624</v>
      </c>
      <c r="E791" s="1"/>
      <c r="G791" s="1"/>
    </row>
    <row r="792" spans="1:7">
      <c r="A792" s="201" t="s">
        <v>3786</v>
      </c>
      <c r="B792" s="3">
        <v>1575</v>
      </c>
      <c r="C792" s="202"/>
      <c r="D792" s="201" t="s">
        <v>3624</v>
      </c>
      <c r="E792" s="1"/>
      <c r="G792" s="1"/>
    </row>
    <row r="793" spans="1:7">
      <c r="A793" s="201" t="s">
        <v>3805</v>
      </c>
      <c r="B793" s="3">
        <v>1317</v>
      </c>
      <c r="C793" s="202"/>
      <c r="D793" s="201" t="s">
        <v>3624</v>
      </c>
      <c r="E793" s="1"/>
      <c r="G793" s="1"/>
    </row>
    <row r="794" spans="1:7">
      <c r="E794" s="1"/>
      <c r="G794" s="1"/>
    </row>
    <row r="795" spans="1:7">
      <c r="A795" s="201" t="s">
        <v>3624</v>
      </c>
      <c r="B795" s="174">
        <f>SUM(B776:B793)</f>
        <v>74077</v>
      </c>
      <c r="D795" s="212">
        <f>B795/B775</f>
        <v>1</v>
      </c>
      <c r="E795" s="1"/>
      <c r="G795" s="1"/>
    </row>
    <row r="796" spans="1:7">
      <c r="E796" s="1"/>
      <c r="G796" s="1"/>
    </row>
    <row r="797" spans="1:7">
      <c r="E797" s="1"/>
      <c r="G797" s="1"/>
    </row>
    <row r="798" spans="1:7">
      <c r="A798" s="214" t="s">
        <v>2793</v>
      </c>
      <c r="B798" s="211">
        <f>SUM(B799:B818)</f>
        <v>71672</v>
      </c>
      <c r="E798" s="1"/>
      <c r="G798" s="1"/>
    </row>
    <row r="799" spans="1:7">
      <c r="A799" s="178" t="s">
        <v>2824</v>
      </c>
      <c r="B799" s="9">
        <v>4365</v>
      </c>
      <c r="C799" s="179"/>
      <c r="D799" s="178" t="s">
        <v>2793</v>
      </c>
      <c r="E799" s="1"/>
      <c r="G799" s="1"/>
    </row>
    <row r="800" spans="1:7">
      <c r="A800" s="178" t="s">
        <v>2825</v>
      </c>
      <c r="B800" s="9">
        <v>3362</v>
      </c>
      <c r="C800" s="179"/>
      <c r="D800" s="178" t="s">
        <v>2793</v>
      </c>
      <c r="E800" s="1"/>
      <c r="G800" s="1"/>
    </row>
    <row r="801" spans="1:7">
      <c r="A801" s="178" t="s">
        <v>2826</v>
      </c>
      <c r="B801" s="9">
        <v>3311</v>
      </c>
      <c r="C801" s="179"/>
      <c r="D801" s="178" t="s">
        <v>2793</v>
      </c>
      <c r="E801" s="1"/>
      <c r="G801" s="1"/>
    </row>
    <row r="802" spans="1:7">
      <c r="A802" s="178" t="s">
        <v>697</v>
      </c>
      <c r="B802" s="9">
        <v>3559</v>
      </c>
      <c r="C802" s="179"/>
      <c r="D802" s="178" t="s">
        <v>2793</v>
      </c>
      <c r="E802" s="1"/>
      <c r="G802" s="1"/>
    </row>
    <row r="803" spans="1:7">
      <c r="A803" s="178" t="s">
        <v>2827</v>
      </c>
      <c r="B803" s="9">
        <v>3272</v>
      </c>
      <c r="C803" s="179"/>
      <c r="D803" s="178" t="s">
        <v>2793</v>
      </c>
      <c r="E803" s="1"/>
      <c r="G803" s="1"/>
    </row>
    <row r="804" spans="1:7">
      <c r="A804" s="178" t="s">
        <v>2828</v>
      </c>
      <c r="B804" s="9">
        <v>3710</v>
      </c>
      <c r="C804" s="179"/>
      <c r="D804" s="178" t="s">
        <v>2793</v>
      </c>
      <c r="E804" s="1"/>
      <c r="G804" s="1"/>
    </row>
    <row r="805" spans="1:7">
      <c r="A805" s="178" t="s">
        <v>2829</v>
      </c>
      <c r="B805" s="9">
        <v>3617</v>
      </c>
      <c r="C805" s="179"/>
      <c r="D805" s="178" t="s">
        <v>2793</v>
      </c>
      <c r="E805" s="1"/>
      <c r="G805" s="1"/>
    </row>
    <row r="806" spans="1:7">
      <c r="A806" s="178" t="s">
        <v>2830</v>
      </c>
      <c r="B806" s="9">
        <v>3969</v>
      </c>
      <c r="C806" s="179"/>
      <c r="D806" s="178" t="s">
        <v>2793</v>
      </c>
      <c r="E806" s="1"/>
      <c r="G806" s="1"/>
    </row>
    <row r="807" spans="1:7">
      <c r="A807" s="178" t="s">
        <v>2831</v>
      </c>
      <c r="B807" s="9">
        <v>3562</v>
      </c>
      <c r="C807" s="179"/>
      <c r="D807" s="178" t="s">
        <v>2793</v>
      </c>
      <c r="E807" s="1"/>
      <c r="G807" s="1"/>
    </row>
    <row r="808" spans="1:7">
      <c r="A808" s="178" t="s">
        <v>2832</v>
      </c>
      <c r="B808" s="9">
        <v>3953</v>
      </c>
      <c r="C808" s="179"/>
      <c r="D808" s="178" t="s">
        <v>2793</v>
      </c>
      <c r="E808" s="1"/>
      <c r="G808" s="1"/>
    </row>
    <row r="809" spans="1:7">
      <c r="A809" s="178" t="s">
        <v>2833</v>
      </c>
      <c r="B809" s="9">
        <v>3318</v>
      </c>
      <c r="C809" s="179"/>
      <c r="D809" s="178" t="s">
        <v>2793</v>
      </c>
      <c r="E809" s="1"/>
      <c r="G809" s="1"/>
    </row>
    <row r="810" spans="1:7">
      <c r="A810" s="178" t="s">
        <v>2834</v>
      </c>
      <c r="B810" s="9">
        <v>3904</v>
      </c>
      <c r="C810" s="179"/>
      <c r="D810" s="178" t="s">
        <v>2793</v>
      </c>
      <c r="E810" s="1"/>
      <c r="G810" s="1"/>
    </row>
    <row r="811" spans="1:7">
      <c r="A811" s="178" t="s">
        <v>2835</v>
      </c>
      <c r="B811" s="9">
        <v>3132</v>
      </c>
      <c r="C811" s="179"/>
      <c r="D811" s="178" t="s">
        <v>2793</v>
      </c>
      <c r="E811" s="1"/>
      <c r="G811" s="1"/>
    </row>
    <row r="812" spans="1:7">
      <c r="A812" s="178" t="s">
        <v>2836</v>
      </c>
      <c r="B812" s="9">
        <v>3065</v>
      </c>
      <c r="C812" s="179"/>
      <c r="D812" s="178" t="s">
        <v>2793</v>
      </c>
      <c r="E812" s="1"/>
      <c r="G812" s="1"/>
    </row>
    <row r="813" spans="1:7">
      <c r="A813" s="178" t="s">
        <v>2837</v>
      </c>
      <c r="B813" s="9">
        <v>3616</v>
      </c>
      <c r="C813" s="179"/>
      <c r="D813" s="178" t="s">
        <v>2793</v>
      </c>
      <c r="E813" s="1"/>
      <c r="G813" s="1"/>
    </row>
    <row r="814" spans="1:7">
      <c r="A814" s="178" t="s">
        <v>2838</v>
      </c>
      <c r="B814" s="9">
        <v>3675</v>
      </c>
      <c r="C814" s="179"/>
      <c r="D814" s="178" t="s">
        <v>2793</v>
      </c>
      <c r="E814" s="1"/>
      <c r="G814" s="1"/>
    </row>
    <row r="815" spans="1:7">
      <c r="A815" s="178" t="s">
        <v>2861</v>
      </c>
      <c r="B815" s="9">
        <v>3948</v>
      </c>
      <c r="C815" s="179"/>
      <c r="D815" s="178" t="s">
        <v>2793</v>
      </c>
      <c r="E815" s="1"/>
      <c r="G815" s="1"/>
    </row>
    <row r="816" spans="1:7">
      <c r="A816" s="178" t="s">
        <v>2865</v>
      </c>
      <c r="B816" s="9">
        <v>3705</v>
      </c>
      <c r="C816" s="179"/>
      <c r="D816" s="178" t="s">
        <v>2793</v>
      </c>
      <c r="E816" s="1"/>
      <c r="G816" s="1"/>
    </row>
    <row r="817" spans="1:7">
      <c r="A817" s="178" t="s">
        <v>2868</v>
      </c>
      <c r="B817" s="9">
        <v>3312</v>
      </c>
      <c r="C817" s="179"/>
      <c r="D817" s="178" t="s">
        <v>2793</v>
      </c>
      <c r="E817" s="1"/>
      <c r="G817" s="1"/>
    </row>
    <row r="818" spans="1:7">
      <c r="A818" s="178" t="s">
        <v>2870</v>
      </c>
      <c r="B818" s="9">
        <v>3317</v>
      </c>
      <c r="C818" s="179"/>
      <c r="D818" s="178" t="s">
        <v>2793</v>
      </c>
      <c r="E818" s="1"/>
      <c r="G818" s="1"/>
    </row>
    <row r="819" spans="1:7">
      <c r="E819" s="1"/>
      <c r="G819" s="1"/>
    </row>
    <row r="820" spans="1:7">
      <c r="A820" s="178" t="s">
        <v>2793</v>
      </c>
      <c r="B820" s="174">
        <f>SUM(B799:B818)</f>
        <v>71672</v>
      </c>
      <c r="D820" s="212">
        <f>B820/B798</f>
        <v>1</v>
      </c>
      <c r="E820" s="1"/>
      <c r="G820" s="1"/>
    </row>
    <row r="821" spans="1:7">
      <c r="E821" s="1"/>
      <c r="G821" s="1"/>
    </row>
    <row r="822" spans="1:7">
      <c r="E822" s="1"/>
      <c r="G822" s="1"/>
    </row>
    <row r="823" spans="1:7">
      <c r="A823" s="231" t="s">
        <v>2918</v>
      </c>
      <c r="B823" s="234">
        <f>SUM(B824:B835)</f>
        <v>77739</v>
      </c>
      <c r="C823" s="185"/>
      <c r="D823" s="185"/>
      <c r="E823" s="1"/>
      <c r="G823" s="1"/>
    </row>
    <row r="824" spans="1:7">
      <c r="A824" s="186" t="s">
        <v>3083</v>
      </c>
      <c r="B824" s="3">
        <v>4438</v>
      </c>
      <c r="C824" s="185"/>
      <c r="D824" s="186" t="s">
        <v>2918</v>
      </c>
      <c r="E824" s="1"/>
      <c r="G824" s="1"/>
    </row>
    <row r="825" spans="1:7">
      <c r="A825" s="186" t="s">
        <v>3084</v>
      </c>
      <c r="B825" s="3">
        <v>4679</v>
      </c>
      <c r="C825" s="185"/>
      <c r="D825" s="186" t="s">
        <v>2918</v>
      </c>
      <c r="E825" s="1"/>
      <c r="G825" s="1"/>
    </row>
    <row r="826" spans="1:7">
      <c r="A826" s="186" t="s">
        <v>3085</v>
      </c>
      <c r="B826" s="3">
        <v>7091</v>
      </c>
      <c r="C826" s="185"/>
      <c r="D826" s="186" t="s">
        <v>2918</v>
      </c>
      <c r="E826" s="1"/>
      <c r="G826" s="1"/>
    </row>
    <row r="827" spans="1:7">
      <c r="A827" s="186" t="s">
        <v>3086</v>
      </c>
      <c r="B827" s="3">
        <v>4844</v>
      </c>
      <c r="C827" s="185"/>
      <c r="D827" s="186" t="s">
        <v>2918</v>
      </c>
      <c r="E827" s="1"/>
      <c r="G827" s="1"/>
    </row>
    <row r="828" spans="1:7">
      <c r="A828" s="186" t="s">
        <v>3088</v>
      </c>
      <c r="B828" s="3">
        <v>8093</v>
      </c>
      <c r="C828" s="185"/>
      <c r="D828" s="186" t="s">
        <v>2918</v>
      </c>
      <c r="E828" s="1"/>
      <c r="G828" s="1"/>
    </row>
    <row r="829" spans="1:7">
      <c r="A829" s="186" t="s">
        <v>3090</v>
      </c>
      <c r="B829" s="3">
        <v>7118</v>
      </c>
      <c r="C829" s="185"/>
      <c r="D829" s="186" t="s">
        <v>2918</v>
      </c>
      <c r="E829" s="1"/>
      <c r="G829" s="1"/>
    </row>
    <row r="830" spans="1:7">
      <c r="A830" s="186" t="s">
        <v>3091</v>
      </c>
      <c r="B830" s="3">
        <v>6799</v>
      </c>
      <c r="C830" s="185"/>
      <c r="D830" s="186" t="s">
        <v>2918</v>
      </c>
      <c r="E830" s="1"/>
      <c r="G830" s="1"/>
    </row>
    <row r="831" spans="1:7">
      <c r="A831" s="186" t="s">
        <v>3093</v>
      </c>
      <c r="B831" s="3">
        <v>7231</v>
      </c>
      <c r="C831" s="185"/>
      <c r="D831" s="186" t="s">
        <v>2918</v>
      </c>
      <c r="E831" s="1"/>
      <c r="G831" s="1"/>
    </row>
    <row r="832" spans="1:7">
      <c r="A832" s="186" t="s">
        <v>3095</v>
      </c>
      <c r="B832" s="3">
        <v>4845</v>
      </c>
      <c r="C832" s="185"/>
      <c r="D832" s="186" t="s">
        <v>2918</v>
      </c>
      <c r="E832" s="1"/>
      <c r="G832" s="1"/>
    </row>
    <row r="833" spans="1:7">
      <c r="A833" s="186" t="s">
        <v>3087</v>
      </c>
      <c r="B833" s="3">
        <v>7272</v>
      </c>
      <c r="C833" s="185"/>
      <c r="D833" s="186" t="s">
        <v>2919</v>
      </c>
      <c r="E833" s="1"/>
      <c r="G833" s="1"/>
    </row>
    <row r="834" spans="1:7">
      <c r="A834" s="186" t="s">
        <v>3089</v>
      </c>
      <c r="B834" s="3">
        <v>7402</v>
      </c>
      <c r="C834" s="185"/>
      <c r="D834" s="186" t="s">
        <v>2919</v>
      </c>
      <c r="E834" s="1"/>
      <c r="G834" s="1"/>
    </row>
    <row r="835" spans="1:7">
      <c r="A835" s="186" t="s">
        <v>3096</v>
      </c>
      <c r="B835" s="3">
        <v>7927</v>
      </c>
      <c r="C835" s="185"/>
      <c r="D835" s="186" t="s">
        <v>2919</v>
      </c>
      <c r="E835" s="1"/>
      <c r="G835" s="1"/>
    </row>
    <row r="836" spans="1:7">
      <c r="E836" s="1"/>
      <c r="G836" s="1"/>
    </row>
    <row r="837" spans="1:7">
      <c r="A837" s="186" t="s">
        <v>2918</v>
      </c>
      <c r="B837" s="174">
        <f>SUM(B824:B832)</f>
        <v>55138</v>
      </c>
      <c r="D837" s="212">
        <f>B837/B823</f>
        <v>0.70927076499569075</v>
      </c>
      <c r="E837" s="1"/>
      <c r="G837" s="1"/>
    </row>
    <row r="838" spans="1:7">
      <c r="A838" s="186" t="s">
        <v>2919</v>
      </c>
      <c r="B838" s="174">
        <f>SUM(B833:B835)</f>
        <v>22601</v>
      </c>
      <c r="D838" s="212">
        <f>B838/B823</f>
        <v>0.29072923500430931</v>
      </c>
      <c r="E838" s="1"/>
      <c r="G838" s="1"/>
    </row>
    <row r="839" spans="1:7">
      <c r="E839" s="1"/>
      <c r="G839" s="1"/>
    </row>
    <row r="840" spans="1:7">
      <c r="E840" s="1"/>
      <c r="G840" s="1"/>
    </row>
    <row r="841" spans="1:7">
      <c r="A841" s="227" t="s">
        <v>3969</v>
      </c>
      <c r="B841" s="211">
        <f>SUM(B842:B860)</f>
        <v>77517</v>
      </c>
      <c r="E841" s="1"/>
      <c r="G841" s="1"/>
    </row>
    <row r="842" spans="1:7">
      <c r="A842" s="197" t="s">
        <v>3503</v>
      </c>
      <c r="B842" s="3">
        <v>3005</v>
      </c>
      <c r="C842" s="198"/>
      <c r="D842" s="197" t="s">
        <v>3496</v>
      </c>
      <c r="E842" s="1"/>
      <c r="G842" s="1"/>
    </row>
    <row r="843" spans="1:7">
      <c r="A843" s="197" t="s">
        <v>3519</v>
      </c>
      <c r="B843" s="4">
        <v>1887</v>
      </c>
      <c r="C843" s="198"/>
      <c r="D843" s="197" t="s">
        <v>3496</v>
      </c>
      <c r="E843" s="1"/>
      <c r="G843" s="1"/>
    </row>
    <row r="844" spans="1:7">
      <c r="A844" s="197" t="s">
        <v>3524</v>
      </c>
      <c r="B844" s="4">
        <v>2256</v>
      </c>
      <c r="C844" s="198"/>
      <c r="D844" s="197" t="s">
        <v>3496</v>
      </c>
      <c r="E844" s="1"/>
      <c r="G844" s="1"/>
    </row>
    <row r="845" spans="1:7">
      <c r="A845" s="197" t="s">
        <v>3523</v>
      </c>
      <c r="B845" s="4">
        <v>2346</v>
      </c>
      <c r="C845" s="198"/>
      <c r="D845" s="197" t="s">
        <v>3497</v>
      </c>
      <c r="E845" s="1"/>
      <c r="G845" s="1"/>
    </row>
    <row r="846" spans="1:7">
      <c r="A846" s="197" t="s">
        <v>3525</v>
      </c>
      <c r="B846" s="4">
        <v>1967</v>
      </c>
      <c r="C846" s="198"/>
      <c r="D846" s="197" t="s">
        <v>3497</v>
      </c>
      <c r="E846" s="1"/>
      <c r="G846" s="1"/>
    </row>
    <row r="847" spans="1:7">
      <c r="A847" s="197" t="s">
        <v>3551</v>
      </c>
      <c r="B847" s="3">
        <v>5716</v>
      </c>
      <c r="C847" s="198"/>
      <c r="D847" s="197" t="s">
        <v>3497</v>
      </c>
      <c r="E847" s="1"/>
      <c r="G847" s="1"/>
    </row>
    <row r="848" spans="1:7">
      <c r="A848" s="197" t="s">
        <v>3552</v>
      </c>
      <c r="B848" s="3">
        <v>2846</v>
      </c>
      <c r="C848" s="198"/>
      <c r="D848" s="197" t="s">
        <v>3497</v>
      </c>
      <c r="E848" s="1"/>
      <c r="G848" s="1"/>
    </row>
    <row r="849" spans="1:7">
      <c r="A849" s="197" t="s">
        <v>3553</v>
      </c>
      <c r="B849" s="3">
        <v>2643</v>
      </c>
      <c r="C849" s="198"/>
      <c r="D849" s="197" t="s">
        <v>3497</v>
      </c>
      <c r="E849" s="1"/>
      <c r="G849" s="1"/>
    </row>
    <row r="850" spans="1:7">
      <c r="A850" s="197" t="s">
        <v>3554</v>
      </c>
      <c r="B850" s="4">
        <v>6118</v>
      </c>
      <c r="C850" s="198"/>
      <c r="D850" s="197" t="s">
        <v>3497</v>
      </c>
      <c r="E850" s="1"/>
      <c r="G850" s="1"/>
    </row>
    <row r="851" spans="1:7">
      <c r="A851" s="197" t="s">
        <v>3559</v>
      </c>
      <c r="B851" s="3">
        <v>2688</v>
      </c>
      <c r="C851" s="198"/>
      <c r="D851" s="197" t="s">
        <v>3497</v>
      </c>
      <c r="E851" s="1"/>
      <c r="G851" s="1"/>
    </row>
    <row r="852" spans="1:7">
      <c r="A852" s="197" t="s">
        <v>3561</v>
      </c>
      <c r="B852" s="3">
        <v>2991</v>
      </c>
      <c r="C852" s="198"/>
      <c r="D852" s="197" t="s">
        <v>3497</v>
      </c>
      <c r="E852" s="1"/>
      <c r="G852" s="1"/>
    </row>
    <row r="853" spans="1:7">
      <c r="A853" s="197" t="s">
        <v>3562</v>
      </c>
      <c r="B853" s="3">
        <v>3062</v>
      </c>
      <c r="C853" s="198"/>
      <c r="D853" s="197" t="s">
        <v>3497</v>
      </c>
      <c r="E853" s="1"/>
      <c r="G853" s="1"/>
    </row>
    <row r="854" spans="1:7">
      <c r="A854" s="197" t="s">
        <v>3563</v>
      </c>
      <c r="B854" s="3">
        <v>8318</v>
      </c>
      <c r="C854" s="198"/>
      <c r="D854" s="197" t="s">
        <v>3497</v>
      </c>
      <c r="E854" s="1"/>
      <c r="G854" s="1"/>
    </row>
    <row r="855" spans="1:7">
      <c r="A855" s="197" t="s">
        <v>3564</v>
      </c>
      <c r="B855" s="3">
        <v>2789</v>
      </c>
      <c r="C855" s="198"/>
      <c r="D855" s="197" t="s">
        <v>3497</v>
      </c>
      <c r="E855" s="1"/>
      <c r="G855" s="1"/>
    </row>
    <row r="856" spans="1:7">
      <c r="A856" s="197" t="s">
        <v>3566</v>
      </c>
      <c r="B856" s="3">
        <v>5214</v>
      </c>
      <c r="C856" s="198"/>
      <c r="D856" s="197" t="s">
        <v>3497</v>
      </c>
      <c r="E856" s="1"/>
      <c r="G856" s="1"/>
    </row>
    <row r="857" spans="1:7">
      <c r="A857" s="197" t="s">
        <v>3567</v>
      </c>
      <c r="B857" s="3">
        <v>8847</v>
      </c>
      <c r="C857" s="198"/>
      <c r="D857" s="197" t="s">
        <v>3497</v>
      </c>
      <c r="E857" s="1"/>
      <c r="G857" s="1"/>
    </row>
    <row r="858" spans="1:7">
      <c r="A858" s="197" t="s">
        <v>3569</v>
      </c>
      <c r="B858" s="3">
        <v>2955</v>
      </c>
      <c r="C858" s="198"/>
      <c r="D858" s="197" t="s">
        <v>3497</v>
      </c>
      <c r="E858" s="1"/>
      <c r="G858" s="1"/>
    </row>
    <row r="859" spans="1:7">
      <c r="A859" s="197" t="s">
        <v>3571</v>
      </c>
      <c r="B859" s="4">
        <v>6244</v>
      </c>
      <c r="C859" s="198"/>
      <c r="D859" s="197" t="s">
        <v>3497</v>
      </c>
      <c r="E859" s="1"/>
      <c r="G859" s="1"/>
    </row>
    <row r="860" spans="1:7">
      <c r="A860" s="197" t="s">
        <v>3568</v>
      </c>
      <c r="B860" s="4">
        <v>5625</v>
      </c>
      <c r="C860" s="198"/>
      <c r="D860" s="197" t="s">
        <v>3500</v>
      </c>
      <c r="E860" s="1"/>
      <c r="G860" s="1"/>
    </row>
    <row r="861" spans="1:7">
      <c r="E861" s="1"/>
      <c r="G861" s="1"/>
    </row>
    <row r="862" spans="1:7">
      <c r="E862" s="1"/>
      <c r="G862" s="1"/>
    </row>
    <row r="863" spans="1:7">
      <c r="A863" s="216" t="s">
        <v>3959</v>
      </c>
      <c r="B863" s="217">
        <f>SUM(B864:B888)</f>
        <v>74102</v>
      </c>
      <c r="C863" s="179"/>
      <c r="D863" s="179"/>
      <c r="E863" s="1"/>
      <c r="G863" s="1"/>
    </row>
    <row r="864" spans="1:7">
      <c r="A864" s="191" t="s">
        <v>3264</v>
      </c>
      <c r="B864" s="3">
        <v>1977</v>
      </c>
      <c r="C864" s="192"/>
      <c r="D864" s="191" t="s">
        <v>3225</v>
      </c>
      <c r="E864" s="1"/>
      <c r="G864" s="1"/>
    </row>
    <row r="865" spans="1:7">
      <c r="A865" s="191" t="s">
        <v>3280</v>
      </c>
      <c r="B865" s="4">
        <v>1969</v>
      </c>
      <c r="C865" s="192"/>
      <c r="D865" s="191" t="s">
        <v>3225</v>
      </c>
      <c r="E865" s="1"/>
      <c r="G865" s="1"/>
    </row>
    <row r="866" spans="1:7">
      <c r="A866" s="191" t="s">
        <v>2873</v>
      </c>
      <c r="B866" s="4">
        <v>1832</v>
      </c>
      <c r="C866" s="192"/>
      <c r="D866" s="191" t="s">
        <v>3225</v>
      </c>
      <c r="E866" s="1"/>
      <c r="G866" s="1"/>
    </row>
    <row r="867" spans="1:7">
      <c r="A867" s="191" t="s">
        <v>3285</v>
      </c>
      <c r="B867" s="4">
        <v>1744</v>
      </c>
      <c r="C867" s="192"/>
      <c r="D867" s="191" t="s">
        <v>3225</v>
      </c>
      <c r="E867" s="1"/>
      <c r="G867" s="1"/>
    </row>
    <row r="868" spans="1:7">
      <c r="A868" s="191" t="s">
        <v>3286</v>
      </c>
      <c r="B868" s="4">
        <v>1898</v>
      </c>
      <c r="C868" s="192"/>
      <c r="D868" s="191" t="s">
        <v>3225</v>
      </c>
      <c r="E868" s="1"/>
      <c r="G868" s="1"/>
    </row>
    <row r="869" spans="1:7">
      <c r="A869" s="191" t="s">
        <v>3288</v>
      </c>
      <c r="B869" s="4">
        <v>3996</v>
      </c>
      <c r="C869" s="192"/>
      <c r="D869" s="191" t="s">
        <v>3225</v>
      </c>
      <c r="E869" s="1"/>
      <c r="G869" s="1"/>
    </row>
    <row r="870" spans="1:7">
      <c r="A870" s="191" t="s">
        <v>3290</v>
      </c>
      <c r="B870" s="4">
        <v>1891</v>
      </c>
      <c r="C870" s="192"/>
      <c r="D870" s="191" t="s">
        <v>3225</v>
      </c>
      <c r="E870" s="1"/>
      <c r="G870" s="1"/>
    </row>
    <row r="871" spans="1:7">
      <c r="A871" s="178" t="s">
        <v>2864</v>
      </c>
      <c r="B871" s="9">
        <v>3920</v>
      </c>
      <c r="C871" s="179"/>
      <c r="D871" s="178" t="s">
        <v>2789</v>
      </c>
      <c r="E871" s="1"/>
      <c r="G871" s="1"/>
    </row>
    <row r="872" spans="1:7">
      <c r="A872" s="178" t="s">
        <v>2866</v>
      </c>
      <c r="B872" s="9">
        <v>2036</v>
      </c>
      <c r="C872" s="179"/>
      <c r="D872" s="178" t="s">
        <v>2789</v>
      </c>
      <c r="E872" s="1"/>
      <c r="G872" s="1"/>
    </row>
    <row r="873" spans="1:7">
      <c r="A873" s="178" t="s">
        <v>2869</v>
      </c>
      <c r="B873" s="9">
        <v>3752</v>
      </c>
      <c r="C873" s="179"/>
      <c r="D873" s="178" t="s">
        <v>2789</v>
      </c>
      <c r="E873" s="1"/>
      <c r="G873" s="1"/>
    </row>
    <row r="874" spans="1:7">
      <c r="A874" s="178" t="s">
        <v>2875</v>
      </c>
      <c r="B874" s="9">
        <v>3417</v>
      </c>
      <c r="C874" s="179"/>
      <c r="D874" s="178" t="s">
        <v>2789</v>
      </c>
      <c r="E874" s="1"/>
      <c r="G874" s="1"/>
    </row>
    <row r="875" spans="1:7">
      <c r="A875" s="178" t="s">
        <v>2877</v>
      </c>
      <c r="B875" s="9">
        <v>3410</v>
      </c>
      <c r="C875" s="179"/>
      <c r="D875" s="178" t="s">
        <v>2789</v>
      </c>
      <c r="E875" s="1"/>
      <c r="G875" s="1"/>
    </row>
    <row r="876" spans="1:7">
      <c r="A876" s="191" t="s">
        <v>3478</v>
      </c>
      <c r="B876" s="9">
        <v>5044</v>
      </c>
      <c r="C876" s="192"/>
      <c r="D876" s="191" t="s">
        <v>3234</v>
      </c>
      <c r="E876" s="1"/>
      <c r="G876" s="1"/>
    </row>
    <row r="877" spans="1:7">
      <c r="A877" s="191" t="s">
        <v>3483</v>
      </c>
      <c r="B877" s="9">
        <v>1571</v>
      </c>
      <c r="C877" s="192"/>
      <c r="D877" s="191" t="s">
        <v>3234</v>
      </c>
      <c r="E877" s="1"/>
      <c r="G877" s="1"/>
    </row>
    <row r="878" spans="1:7">
      <c r="A878" s="191" t="s">
        <v>3484</v>
      </c>
      <c r="B878" s="9">
        <v>3340</v>
      </c>
      <c r="C878" s="192"/>
      <c r="D878" s="191" t="s">
        <v>3241</v>
      </c>
      <c r="E878" s="1"/>
      <c r="G878" s="1"/>
    </row>
    <row r="879" spans="1:7">
      <c r="A879" s="191" t="s">
        <v>3485</v>
      </c>
      <c r="B879" s="9">
        <v>4402</v>
      </c>
      <c r="C879" s="192"/>
      <c r="D879" s="191" t="s">
        <v>3241</v>
      </c>
      <c r="E879" s="1"/>
      <c r="G879" s="1"/>
    </row>
    <row r="880" spans="1:7">
      <c r="A880" s="178" t="s">
        <v>2882</v>
      </c>
      <c r="B880" s="3">
        <v>3830</v>
      </c>
      <c r="C880" s="183"/>
      <c r="D880" s="178" t="s">
        <v>2796</v>
      </c>
      <c r="E880" s="1"/>
      <c r="G880" s="1"/>
    </row>
    <row r="881" spans="1:7">
      <c r="A881" s="178" t="s">
        <v>2883</v>
      </c>
      <c r="B881" s="4">
        <v>1883</v>
      </c>
      <c r="C881" s="183"/>
      <c r="D881" s="178" t="s">
        <v>2796</v>
      </c>
      <c r="E881" s="1"/>
      <c r="G881" s="1"/>
    </row>
    <row r="882" spans="1:7">
      <c r="A882" s="178" t="s">
        <v>2884</v>
      </c>
      <c r="B882" s="4">
        <v>4430</v>
      </c>
      <c r="C882" s="183"/>
      <c r="D882" s="178" t="s">
        <v>2796</v>
      </c>
      <c r="E882" s="1"/>
      <c r="G882" s="1"/>
    </row>
    <row r="883" spans="1:7">
      <c r="A883" s="178" t="s">
        <v>2885</v>
      </c>
      <c r="B883" s="4">
        <v>2021</v>
      </c>
      <c r="C883" s="183"/>
      <c r="D883" s="178" t="s">
        <v>2796</v>
      </c>
      <c r="E883" s="1"/>
      <c r="G883" s="1"/>
    </row>
    <row r="884" spans="1:7">
      <c r="A884" s="178" t="s">
        <v>2886</v>
      </c>
      <c r="B884" s="4">
        <v>3842</v>
      </c>
      <c r="C884" s="183"/>
      <c r="D884" s="178" t="s">
        <v>2796</v>
      </c>
      <c r="E884" s="1"/>
      <c r="G884" s="1"/>
    </row>
    <row r="885" spans="1:7">
      <c r="A885" s="178" t="s">
        <v>2891</v>
      </c>
      <c r="B885" s="4">
        <v>3933</v>
      </c>
      <c r="C885" s="183"/>
      <c r="D885" s="178" t="s">
        <v>2796</v>
      </c>
      <c r="E885" s="1"/>
      <c r="G885" s="1"/>
    </row>
    <row r="886" spans="1:7">
      <c r="A886" s="178" t="s">
        <v>2380</v>
      </c>
      <c r="B886" s="4">
        <v>2122</v>
      </c>
      <c r="C886" s="183"/>
      <c r="D886" s="178" t="s">
        <v>2796</v>
      </c>
      <c r="E886" s="1"/>
      <c r="G886" s="1"/>
    </row>
    <row r="887" spans="1:7">
      <c r="A887" s="178" t="s">
        <v>2905</v>
      </c>
      <c r="B887" s="4">
        <v>1924</v>
      </c>
      <c r="C887" s="179"/>
      <c r="D887" s="178" t="s">
        <v>2796</v>
      </c>
      <c r="E887" s="1"/>
      <c r="G887" s="1"/>
    </row>
    <row r="888" spans="1:7">
      <c r="A888" s="178" t="s">
        <v>2910</v>
      </c>
      <c r="B888" s="4">
        <v>3918</v>
      </c>
      <c r="C888" s="179"/>
      <c r="D888" s="178" t="s">
        <v>2796</v>
      </c>
      <c r="E888" s="1"/>
      <c r="G888" s="1"/>
    </row>
    <row r="889" spans="1:7">
      <c r="E889" s="1"/>
      <c r="G889" s="1"/>
    </row>
    <row r="890" spans="1:7">
      <c r="A890" s="191" t="s">
        <v>3225</v>
      </c>
      <c r="B890" s="174">
        <f>SUM(B864:B870)</f>
        <v>15307</v>
      </c>
      <c r="D890" s="212">
        <f>B890/B863</f>
        <v>0.20656662438260776</v>
      </c>
      <c r="E890" s="1"/>
      <c r="G890" s="1"/>
    </row>
    <row r="891" spans="1:7">
      <c r="A891" s="178" t="s">
        <v>2789</v>
      </c>
      <c r="B891" s="174">
        <f>SUM(B871:B875)</f>
        <v>16535</v>
      </c>
      <c r="D891" s="212">
        <f>B891/B863</f>
        <v>0.22313837683193435</v>
      </c>
      <c r="E891" s="1"/>
      <c r="G891" s="1"/>
    </row>
    <row r="892" spans="1:7">
      <c r="A892" s="191" t="s">
        <v>3234</v>
      </c>
      <c r="B892" s="174">
        <f>SUM(B876:B877)</f>
        <v>6615</v>
      </c>
      <c r="D892" s="212">
        <f>B892/B863</f>
        <v>8.9268845645191761E-2</v>
      </c>
      <c r="E892" s="1"/>
      <c r="G892" s="1"/>
    </row>
    <row r="893" spans="1:7">
      <c r="A893" s="191" t="s">
        <v>3241</v>
      </c>
      <c r="B893" s="174">
        <f>SUM(B878:B879)</f>
        <v>7742</v>
      </c>
      <c r="D893" s="212">
        <f>B893/B863</f>
        <v>0.1044776119402985</v>
      </c>
      <c r="E893" s="1"/>
      <c r="G893" s="1"/>
    </row>
    <row r="894" spans="1:7">
      <c r="A894" s="178" t="s">
        <v>2796</v>
      </c>
      <c r="B894" s="174">
        <f>SUM(B880:B888)</f>
        <v>27903</v>
      </c>
      <c r="D894" s="212">
        <f>B894/B863</f>
        <v>0.37654854119996761</v>
      </c>
      <c r="E894" s="1"/>
      <c r="G894" s="1"/>
    </row>
    <row r="895" spans="1:7">
      <c r="A895" s="178"/>
      <c r="E895" s="1"/>
      <c r="G895" s="1"/>
    </row>
    <row r="896" spans="1:7">
      <c r="A896" s="178"/>
      <c r="E896" s="1"/>
      <c r="G896" s="1"/>
    </row>
    <row r="897" spans="1:7">
      <c r="A897" s="240" t="s">
        <v>3829</v>
      </c>
      <c r="B897" s="241">
        <f>SUM(B898:B914)</f>
        <v>73653</v>
      </c>
      <c r="C897" s="206"/>
      <c r="D897" s="206"/>
      <c r="E897" s="1"/>
      <c r="G897" s="1"/>
    </row>
    <row r="898" spans="1:7">
      <c r="A898" s="205" t="s">
        <v>3900</v>
      </c>
      <c r="B898" s="3">
        <v>7377</v>
      </c>
      <c r="C898" s="206"/>
      <c r="D898" s="205" t="s">
        <v>3829</v>
      </c>
      <c r="E898" s="1"/>
      <c r="G898" s="1"/>
    </row>
    <row r="899" spans="1:7">
      <c r="A899" s="205" t="s">
        <v>3902</v>
      </c>
      <c r="B899" s="3">
        <v>2929</v>
      </c>
      <c r="C899" s="206"/>
      <c r="D899" s="205" t="s">
        <v>3829</v>
      </c>
      <c r="E899" s="1"/>
      <c r="G899" s="1"/>
    </row>
    <row r="900" spans="1:7">
      <c r="A900" s="205" t="s">
        <v>3906</v>
      </c>
      <c r="B900" s="3">
        <v>4342</v>
      </c>
      <c r="C900" s="206"/>
      <c r="D900" s="205" t="s">
        <v>3829</v>
      </c>
      <c r="E900" s="1"/>
      <c r="G900" s="1"/>
    </row>
    <row r="901" spans="1:7">
      <c r="A901" s="205" t="s">
        <v>422</v>
      </c>
      <c r="B901" s="3">
        <v>2877</v>
      </c>
      <c r="C901" s="206"/>
      <c r="D901" s="205" t="s">
        <v>3829</v>
      </c>
      <c r="E901" s="1"/>
      <c r="G901" s="1"/>
    </row>
    <row r="902" spans="1:7">
      <c r="A902" s="205" t="s">
        <v>3908</v>
      </c>
      <c r="B902" s="3">
        <v>4100</v>
      </c>
      <c r="C902" s="206"/>
      <c r="D902" s="205" t="s">
        <v>3829</v>
      </c>
      <c r="E902" s="1"/>
      <c r="G902" s="1"/>
    </row>
    <row r="903" spans="1:7">
      <c r="A903" s="205" t="s">
        <v>3909</v>
      </c>
      <c r="B903" s="3">
        <v>4290</v>
      </c>
      <c r="C903" s="206"/>
      <c r="D903" s="205" t="s">
        <v>3829</v>
      </c>
      <c r="E903" s="1"/>
      <c r="G903" s="1"/>
    </row>
    <row r="904" spans="1:7">
      <c r="A904" s="205" t="s">
        <v>3910</v>
      </c>
      <c r="B904" s="3">
        <v>5718</v>
      </c>
      <c r="C904" s="206"/>
      <c r="D904" s="205" t="s">
        <v>3829</v>
      </c>
      <c r="E904" s="1"/>
      <c r="G904" s="1"/>
    </row>
    <row r="905" spans="1:7">
      <c r="A905" s="205" t="s">
        <v>3911</v>
      </c>
      <c r="B905" s="3">
        <v>4175</v>
      </c>
      <c r="C905" s="206"/>
      <c r="D905" s="205" t="s">
        <v>3829</v>
      </c>
      <c r="E905" s="1"/>
      <c r="G905" s="1"/>
    </row>
    <row r="906" spans="1:7">
      <c r="A906" s="205" t="s">
        <v>3912</v>
      </c>
      <c r="B906" s="4">
        <v>2354</v>
      </c>
      <c r="C906" s="206"/>
      <c r="D906" s="205" t="s">
        <v>3829</v>
      </c>
      <c r="E906" s="1"/>
      <c r="G906" s="1"/>
    </row>
    <row r="907" spans="1:7">
      <c r="A907" s="205" t="s">
        <v>3914</v>
      </c>
      <c r="B907" s="4">
        <v>4692</v>
      </c>
      <c r="C907" s="206"/>
      <c r="D907" s="205" t="s">
        <v>3829</v>
      </c>
      <c r="E907" s="1"/>
      <c r="G907" s="1"/>
    </row>
    <row r="908" spans="1:7">
      <c r="A908" s="205" t="s">
        <v>3915</v>
      </c>
      <c r="B908" s="4">
        <v>4594</v>
      </c>
      <c r="C908" s="206"/>
      <c r="D908" s="205" t="s">
        <v>3829</v>
      </c>
      <c r="E908" s="1"/>
      <c r="G908" s="1"/>
    </row>
    <row r="909" spans="1:7">
      <c r="A909" s="205" t="s">
        <v>3916</v>
      </c>
      <c r="B909" s="4">
        <v>2078</v>
      </c>
      <c r="C909" s="206"/>
      <c r="D909" s="205" t="s">
        <v>3829</v>
      </c>
      <c r="E909" s="1"/>
      <c r="G909" s="1"/>
    </row>
    <row r="910" spans="1:7">
      <c r="A910" s="205" t="s">
        <v>3917</v>
      </c>
      <c r="B910" s="4">
        <v>2249</v>
      </c>
      <c r="C910" s="206"/>
      <c r="D910" s="205" t="s">
        <v>3829</v>
      </c>
      <c r="E910" s="1"/>
      <c r="G910" s="1"/>
    </row>
    <row r="911" spans="1:7">
      <c r="A911" s="205" t="s">
        <v>3918</v>
      </c>
      <c r="B911" s="4">
        <v>7622</v>
      </c>
      <c r="C911" s="206"/>
      <c r="D911" s="205" t="s">
        <v>3829</v>
      </c>
      <c r="E911" s="1"/>
      <c r="G911" s="1"/>
    </row>
    <row r="912" spans="1:7">
      <c r="A912" s="205" t="s">
        <v>3920</v>
      </c>
      <c r="B912" s="4">
        <v>4642</v>
      </c>
      <c r="C912" s="206"/>
      <c r="D912" s="205" t="s">
        <v>3829</v>
      </c>
      <c r="E912" s="1"/>
      <c r="G912" s="1"/>
    </row>
    <row r="913" spans="1:7">
      <c r="A913" s="205" t="s">
        <v>3921</v>
      </c>
      <c r="B913" s="3">
        <v>4179</v>
      </c>
      <c r="C913" s="206"/>
      <c r="D913" s="205" t="s">
        <v>3829</v>
      </c>
      <c r="E913" s="1"/>
      <c r="G913" s="1"/>
    </row>
    <row r="914" spans="1:7">
      <c r="A914" s="205" t="s">
        <v>3931</v>
      </c>
      <c r="B914" s="3">
        <v>5435</v>
      </c>
      <c r="C914" s="206"/>
      <c r="D914" s="205" t="s">
        <v>3829</v>
      </c>
      <c r="E914" s="1"/>
      <c r="G914" s="1"/>
    </row>
    <row r="915" spans="1:7">
      <c r="A915" s="206"/>
      <c r="B915" s="207"/>
      <c r="C915" s="206"/>
      <c r="D915" s="206"/>
      <c r="E915" s="1"/>
      <c r="G915" s="1"/>
    </row>
    <row r="916" spans="1:7">
      <c r="A916" s="205" t="s">
        <v>3829</v>
      </c>
      <c r="B916" s="207">
        <f>SUM(B898:B914)</f>
        <v>73653</v>
      </c>
      <c r="C916" s="206"/>
      <c r="D916" s="244">
        <f>B916/B897</f>
        <v>1</v>
      </c>
      <c r="E916" s="1"/>
      <c r="G916" s="1"/>
    </row>
    <row r="917" spans="1:7">
      <c r="A917" s="178"/>
      <c r="E917" s="1"/>
      <c r="G917" s="1"/>
    </row>
    <row r="918" spans="1:7">
      <c r="A918" s="178"/>
      <c r="E918" s="1"/>
      <c r="G918" s="1"/>
    </row>
    <row r="919" spans="1:7">
      <c r="A919" s="236" t="s">
        <v>3974</v>
      </c>
      <c r="B919" s="211">
        <f>SUM(B920:B938)</f>
        <v>53268</v>
      </c>
      <c r="E919" s="1"/>
      <c r="G919" s="1"/>
    </row>
    <row r="920" spans="1:7">
      <c r="A920" s="189" t="s">
        <v>3186</v>
      </c>
      <c r="B920" s="3">
        <v>3007</v>
      </c>
      <c r="C920" s="190"/>
      <c r="D920" s="189" t="s">
        <v>3185</v>
      </c>
      <c r="E920" s="1"/>
      <c r="G920" s="1"/>
    </row>
    <row r="921" spans="1:7">
      <c r="A921" s="189" t="s">
        <v>3187</v>
      </c>
      <c r="B921" s="3">
        <v>2627</v>
      </c>
      <c r="C921" s="190"/>
      <c r="D921" s="189" t="s">
        <v>3185</v>
      </c>
      <c r="E921" s="1"/>
      <c r="G921" s="1"/>
    </row>
    <row r="922" spans="1:7">
      <c r="A922" s="189" t="s">
        <v>3188</v>
      </c>
      <c r="B922" s="3">
        <v>5930</v>
      </c>
      <c r="C922" s="190"/>
      <c r="D922" s="189" t="s">
        <v>3185</v>
      </c>
      <c r="E922" s="1"/>
      <c r="G922" s="1"/>
    </row>
    <row r="923" spans="1:7">
      <c r="A923" s="189" t="s">
        <v>3199</v>
      </c>
      <c r="B923" s="3">
        <v>2517</v>
      </c>
      <c r="C923" s="190"/>
      <c r="D923" s="189" t="s">
        <v>3185</v>
      </c>
      <c r="E923" s="1"/>
      <c r="G923" s="1"/>
    </row>
    <row r="924" spans="1:7">
      <c r="A924" s="189" t="s">
        <v>3200</v>
      </c>
      <c r="B924" s="3">
        <v>2685</v>
      </c>
      <c r="C924" s="190"/>
      <c r="D924" s="189" t="s">
        <v>3185</v>
      </c>
      <c r="E924" s="1"/>
      <c r="G924" s="1"/>
    </row>
    <row r="925" spans="1:7">
      <c r="A925" s="189" t="s">
        <v>3201</v>
      </c>
      <c r="B925" s="4">
        <v>2785</v>
      </c>
      <c r="C925" s="190"/>
      <c r="D925" s="189" t="s">
        <v>3185</v>
      </c>
      <c r="E925" s="1"/>
      <c r="G925" s="1"/>
    </row>
    <row r="926" spans="1:7">
      <c r="A926" s="189" t="s">
        <v>3202</v>
      </c>
      <c r="B926" s="4">
        <v>2881</v>
      </c>
      <c r="C926" s="190"/>
      <c r="D926" s="189" t="s">
        <v>3185</v>
      </c>
      <c r="E926" s="1"/>
      <c r="G926" s="1"/>
    </row>
    <row r="927" spans="1:7">
      <c r="A927" s="189" t="s">
        <v>3203</v>
      </c>
      <c r="B927" s="4">
        <v>2427</v>
      </c>
      <c r="C927" s="190"/>
      <c r="D927" s="189" t="s">
        <v>3185</v>
      </c>
      <c r="E927" s="1"/>
      <c r="G927" s="1"/>
    </row>
    <row r="928" spans="1:7">
      <c r="A928" s="189" t="s">
        <v>3210</v>
      </c>
      <c r="B928" s="4">
        <v>2763</v>
      </c>
      <c r="C928" s="190"/>
      <c r="D928" s="189" t="s">
        <v>3185</v>
      </c>
      <c r="E928" s="1"/>
      <c r="G928" s="1"/>
    </row>
    <row r="929" spans="1:7">
      <c r="A929" s="189" t="s">
        <v>3211</v>
      </c>
      <c r="B929" s="4">
        <v>2546</v>
      </c>
      <c r="C929" s="190"/>
      <c r="D929" s="189" t="s">
        <v>3185</v>
      </c>
      <c r="E929" s="1"/>
      <c r="G929" s="1"/>
    </row>
    <row r="930" spans="1:7">
      <c r="A930" s="189" t="s">
        <v>3212</v>
      </c>
      <c r="B930" s="4">
        <v>2573</v>
      </c>
      <c r="C930" s="190"/>
      <c r="D930" s="189" t="s">
        <v>3185</v>
      </c>
      <c r="E930" s="1"/>
      <c r="G930" s="1"/>
    </row>
    <row r="931" spans="1:7">
      <c r="A931" s="189" t="s">
        <v>3213</v>
      </c>
      <c r="B931" s="4">
        <v>2841</v>
      </c>
      <c r="C931" s="190"/>
      <c r="D931" s="189" t="s">
        <v>3185</v>
      </c>
      <c r="E931" s="1"/>
      <c r="G931" s="1"/>
    </row>
    <row r="932" spans="1:7">
      <c r="A932" s="189" t="s">
        <v>3214</v>
      </c>
      <c r="B932" s="4">
        <v>2614</v>
      </c>
      <c r="C932" s="190"/>
      <c r="D932" s="189" t="s">
        <v>3185</v>
      </c>
      <c r="E932" s="1"/>
      <c r="G932" s="1"/>
    </row>
    <row r="933" spans="1:7">
      <c r="A933" s="189" t="s">
        <v>3215</v>
      </c>
      <c r="B933" s="4">
        <v>2294</v>
      </c>
      <c r="C933" s="190"/>
      <c r="D933" s="189" t="s">
        <v>3185</v>
      </c>
      <c r="E933" s="1"/>
      <c r="G933" s="1"/>
    </row>
    <row r="934" spans="1:7">
      <c r="A934" s="189" t="s">
        <v>3216</v>
      </c>
      <c r="B934" s="4">
        <v>2807</v>
      </c>
      <c r="C934" s="190"/>
      <c r="D934" s="189" t="s">
        <v>3185</v>
      </c>
      <c r="E934" s="1"/>
      <c r="G934" s="1"/>
    </row>
    <row r="935" spans="1:7">
      <c r="A935" s="189" t="s">
        <v>3217</v>
      </c>
      <c r="B935" s="4">
        <v>2660</v>
      </c>
      <c r="C935" s="190"/>
      <c r="D935" s="189" t="s">
        <v>3185</v>
      </c>
      <c r="E935" s="1"/>
      <c r="G935" s="1"/>
    </row>
    <row r="936" spans="1:7">
      <c r="A936" s="189" t="s">
        <v>3218</v>
      </c>
      <c r="B936" s="4">
        <v>2721</v>
      </c>
      <c r="C936" s="190"/>
      <c r="D936" s="189" t="s">
        <v>3185</v>
      </c>
      <c r="E936" s="1"/>
      <c r="G936" s="1"/>
    </row>
    <row r="937" spans="1:7">
      <c r="A937" s="189" t="s">
        <v>3220</v>
      </c>
      <c r="B937" s="4">
        <v>2265</v>
      </c>
      <c r="C937" s="190"/>
      <c r="D937" s="189" t="s">
        <v>3185</v>
      </c>
      <c r="E937" s="1"/>
      <c r="G937" s="1"/>
    </row>
    <row r="938" spans="1:7">
      <c r="A938" s="189" t="s">
        <v>3221</v>
      </c>
      <c r="B938" s="4">
        <v>2325</v>
      </c>
      <c r="C938" s="190"/>
      <c r="D938" s="189" t="s">
        <v>3185</v>
      </c>
      <c r="E938" s="1"/>
      <c r="G938" s="1"/>
    </row>
    <row r="939" spans="1:7">
      <c r="A939" s="178"/>
      <c r="E939" s="1"/>
      <c r="G939" s="1"/>
    </row>
    <row r="940" spans="1:7">
      <c r="A940" s="189" t="s">
        <v>3185</v>
      </c>
      <c r="B940" s="174">
        <f>SUM(B920:B938)</f>
        <v>53268</v>
      </c>
      <c r="D940" s="212">
        <f>B940/B919</f>
        <v>1</v>
      </c>
      <c r="E940" s="1"/>
      <c r="G940" s="1"/>
    </row>
    <row r="941" spans="1:7">
      <c r="A941" s="178"/>
      <c r="E941" s="1"/>
      <c r="G941" s="1"/>
    </row>
    <row r="942" spans="1:7">
      <c r="A942" s="178"/>
      <c r="E942" s="1"/>
      <c r="G942" s="1"/>
    </row>
    <row r="943" spans="1:7">
      <c r="A943" s="236" t="s">
        <v>3975</v>
      </c>
      <c r="B943" s="211">
        <f>SUM(B944:B963)</f>
        <v>52180</v>
      </c>
      <c r="E943" s="1"/>
      <c r="G943" s="1"/>
    </row>
    <row r="944" spans="1:7">
      <c r="A944" s="189" t="s">
        <v>3189</v>
      </c>
      <c r="B944" s="3">
        <v>2548</v>
      </c>
      <c r="C944" s="190"/>
      <c r="D944" s="189" t="s">
        <v>3185</v>
      </c>
      <c r="E944" s="1"/>
      <c r="G944" s="1"/>
    </row>
    <row r="945" spans="1:7">
      <c r="A945" s="189" t="s">
        <v>3190</v>
      </c>
      <c r="B945" s="3">
        <v>2758</v>
      </c>
      <c r="C945" s="190"/>
      <c r="D945" s="189" t="s">
        <v>3185</v>
      </c>
      <c r="E945" s="1"/>
      <c r="G945" s="1"/>
    </row>
    <row r="946" spans="1:7">
      <c r="A946" s="189" t="s">
        <v>3191</v>
      </c>
      <c r="B946" s="3">
        <v>2271</v>
      </c>
      <c r="C946" s="190"/>
      <c r="D946" s="189" t="s">
        <v>3185</v>
      </c>
      <c r="E946" s="1"/>
      <c r="G946" s="1"/>
    </row>
    <row r="947" spans="1:7">
      <c r="A947" s="189" t="s">
        <v>3192</v>
      </c>
      <c r="B947" s="3">
        <v>2874</v>
      </c>
      <c r="C947" s="190"/>
      <c r="D947" s="189" t="s">
        <v>3185</v>
      </c>
      <c r="E947" s="1"/>
      <c r="G947" s="1"/>
    </row>
    <row r="948" spans="1:7">
      <c r="A948" s="189" t="s">
        <v>3193</v>
      </c>
      <c r="B948" s="3">
        <v>2393</v>
      </c>
      <c r="C948" s="190"/>
      <c r="D948" s="189" t="s">
        <v>3185</v>
      </c>
      <c r="E948" s="1"/>
      <c r="G948" s="1"/>
    </row>
    <row r="949" spans="1:7">
      <c r="A949" s="189" t="s">
        <v>3194</v>
      </c>
      <c r="B949" s="3">
        <v>2867</v>
      </c>
      <c r="C949" s="190"/>
      <c r="D949" s="189" t="s">
        <v>3185</v>
      </c>
      <c r="E949" s="1"/>
      <c r="G949" s="1"/>
    </row>
    <row r="950" spans="1:7">
      <c r="A950" s="189" t="s">
        <v>3195</v>
      </c>
      <c r="B950" s="3">
        <v>2973</v>
      </c>
      <c r="C950" s="190"/>
      <c r="D950" s="189" t="s">
        <v>3185</v>
      </c>
      <c r="E950" s="1"/>
      <c r="G950" s="1"/>
    </row>
    <row r="951" spans="1:7">
      <c r="A951" s="189" t="s">
        <v>3196</v>
      </c>
      <c r="B951" s="3">
        <v>2944</v>
      </c>
      <c r="C951" s="190"/>
      <c r="D951" s="189" t="s">
        <v>3185</v>
      </c>
      <c r="E951" s="1"/>
      <c r="G951" s="1"/>
    </row>
    <row r="952" spans="1:7">
      <c r="A952" s="189" t="s">
        <v>3197</v>
      </c>
      <c r="B952" s="3">
        <v>2148</v>
      </c>
      <c r="C952" s="190"/>
      <c r="D952" s="189" t="s">
        <v>3185</v>
      </c>
      <c r="E952" s="1"/>
      <c r="G952" s="1"/>
    </row>
    <row r="953" spans="1:7">
      <c r="A953" s="189" t="s">
        <v>3198</v>
      </c>
      <c r="B953" s="3">
        <v>2421</v>
      </c>
      <c r="C953" s="190"/>
      <c r="D953" s="189" t="s">
        <v>3185</v>
      </c>
      <c r="E953" s="1"/>
      <c r="G953" s="1"/>
    </row>
    <row r="954" spans="1:7">
      <c r="A954" s="189" t="s">
        <v>3204</v>
      </c>
      <c r="B954" s="4">
        <v>2840</v>
      </c>
      <c r="C954" s="190"/>
      <c r="D954" s="189" t="s">
        <v>3185</v>
      </c>
      <c r="E954" s="1"/>
      <c r="G954" s="1"/>
    </row>
    <row r="955" spans="1:7">
      <c r="A955" s="189" t="s">
        <v>3205</v>
      </c>
      <c r="B955" s="4">
        <v>2669</v>
      </c>
      <c r="C955" s="190"/>
      <c r="D955" s="189" t="s">
        <v>3185</v>
      </c>
      <c r="E955" s="1"/>
      <c r="G955" s="1"/>
    </row>
    <row r="956" spans="1:7">
      <c r="A956" s="189" t="s">
        <v>3206</v>
      </c>
      <c r="B956" s="4">
        <v>2384</v>
      </c>
      <c r="C956" s="190"/>
      <c r="D956" s="189" t="s">
        <v>3185</v>
      </c>
      <c r="E956" s="1"/>
      <c r="G956" s="1"/>
    </row>
    <row r="957" spans="1:7">
      <c r="A957" s="189" t="s">
        <v>3207</v>
      </c>
      <c r="B957" s="4">
        <v>2580</v>
      </c>
      <c r="C957" s="190"/>
      <c r="D957" s="189" t="s">
        <v>3185</v>
      </c>
      <c r="E957" s="1"/>
      <c r="G957" s="1"/>
    </row>
    <row r="958" spans="1:7">
      <c r="A958" s="189" t="s">
        <v>3208</v>
      </c>
      <c r="B958" s="4">
        <v>2460</v>
      </c>
      <c r="C958" s="190"/>
      <c r="D958" s="189" t="s">
        <v>3185</v>
      </c>
      <c r="E958" s="1"/>
      <c r="G958" s="1"/>
    </row>
    <row r="959" spans="1:7">
      <c r="A959" s="189" t="s">
        <v>3209</v>
      </c>
      <c r="B959" s="4">
        <v>2292</v>
      </c>
      <c r="C959" s="190"/>
      <c r="D959" s="189" t="s">
        <v>3185</v>
      </c>
      <c r="E959" s="1"/>
      <c r="G959" s="1"/>
    </row>
    <row r="960" spans="1:7">
      <c r="A960" s="189" t="s">
        <v>3219</v>
      </c>
      <c r="B960" s="4">
        <v>2287</v>
      </c>
      <c r="C960" s="190"/>
      <c r="D960" s="189" t="s">
        <v>3185</v>
      </c>
      <c r="E960" s="1"/>
      <c r="G960" s="1"/>
    </row>
    <row r="961" spans="1:7">
      <c r="A961" s="189" t="s">
        <v>3222</v>
      </c>
      <c r="B961" s="4">
        <v>2694</v>
      </c>
      <c r="C961" s="190"/>
      <c r="D961" s="189" t="s">
        <v>3185</v>
      </c>
      <c r="E961" s="1"/>
      <c r="G961" s="1"/>
    </row>
    <row r="962" spans="1:7">
      <c r="A962" s="189" t="s">
        <v>3223</v>
      </c>
      <c r="B962" s="4">
        <v>3072</v>
      </c>
      <c r="C962" s="190"/>
      <c r="D962" s="189" t="s">
        <v>3185</v>
      </c>
      <c r="E962" s="1"/>
      <c r="G962" s="1"/>
    </row>
    <row r="963" spans="1:7">
      <c r="A963" s="189" t="s">
        <v>3224</v>
      </c>
      <c r="B963" s="4">
        <v>2705</v>
      </c>
      <c r="C963" s="190"/>
      <c r="D963" s="189" t="s">
        <v>3185</v>
      </c>
      <c r="E963" s="1"/>
      <c r="G963" s="1"/>
    </row>
    <row r="964" spans="1:7">
      <c r="A964" s="178"/>
      <c r="E964" s="1"/>
      <c r="G964" s="1"/>
    </row>
    <row r="965" spans="1:7">
      <c r="A965" s="189" t="s">
        <v>3185</v>
      </c>
      <c r="B965" s="174">
        <f>SUM(B944:B963)</f>
        <v>52180</v>
      </c>
      <c r="D965" s="212">
        <f>B965/B943</f>
        <v>1</v>
      </c>
      <c r="E965" s="1"/>
      <c r="G965" s="1"/>
    </row>
    <row r="966" spans="1:7">
      <c r="A966" s="178"/>
      <c r="E966" s="1"/>
      <c r="G966" s="1"/>
    </row>
    <row r="967" spans="1:7">
      <c r="E967" s="1"/>
      <c r="G967" s="1"/>
    </row>
    <row r="968" spans="1:7">
      <c r="A968" s="214" t="s">
        <v>3955</v>
      </c>
      <c r="B968" s="211">
        <f>SUM(B969:B995)</f>
        <v>77046</v>
      </c>
      <c r="E968" s="1"/>
      <c r="G968" s="1"/>
    </row>
    <row r="969" spans="1:7">
      <c r="A969" s="178" t="s">
        <v>2903</v>
      </c>
      <c r="B969" s="184">
        <v>3</v>
      </c>
      <c r="C969" s="179"/>
      <c r="D969" s="178" t="s">
        <v>2789</v>
      </c>
      <c r="E969" s="1"/>
      <c r="G969" s="1"/>
    </row>
    <row r="970" spans="1:7">
      <c r="A970" s="178" t="s">
        <v>2839</v>
      </c>
      <c r="B970" s="9">
        <v>1510</v>
      </c>
      <c r="C970" s="179"/>
      <c r="D970" s="178" t="s">
        <v>2795</v>
      </c>
      <c r="E970" s="1"/>
      <c r="G970" s="1"/>
    </row>
    <row r="971" spans="1:7">
      <c r="A971" s="178" t="s">
        <v>2840</v>
      </c>
      <c r="B971" s="9">
        <v>3802</v>
      </c>
      <c r="C971" s="179"/>
      <c r="D971" s="178" t="s">
        <v>2795</v>
      </c>
      <c r="E971" s="1"/>
      <c r="G971" s="1"/>
    </row>
    <row r="972" spans="1:7">
      <c r="A972" s="178" t="s">
        <v>2841</v>
      </c>
      <c r="B972" s="9">
        <v>1891</v>
      </c>
      <c r="C972" s="179"/>
      <c r="D972" s="178" t="s">
        <v>2795</v>
      </c>
      <c r="E972" s="1"/>
      <c r="G972" s="1"/>
    </row>
    <row r="973" spans="1:7">
      <c r="A973" s="178" t="s">
        <v>2843</v>
      </c>
      <c r="B973" s="9">
        <v>1542</v>
      </c>
      <c r="C973" s="179"/>
      <c r="D973" s="178" t="s">
        <v>2795</v>
      </c>
      <c r="E973" s="1"/>
      <c r="G973" s="1"/>
    </row>
    <row r="974" spans="1:7">
      <c r="A974" s="178" t="s">
        <v>2844</v>
      </c>
      <c r="B974" s="9">
        <v>3356</v>
      </c>
      <c r="C974" s="179"/>
      <c r="D974" s="178" t="s">
        <v>2795</v>
      </c>
      <c r="E974" s="1"/>
      <c r="G974" s="1"/>
    </row>
    <row r="975" spans="1:7">
      <c r="A975" s="178" t="s">
        <v>2845</v>
      </c>
      <c r="B975" s="9">
        <v>3283</v>
      </c>
      <c r="C975" s="179"/>
      <c r="D975" s="178" t="s">
        <v>2795</v>
      </c>
      <c r="E975" s="1"/>
      <c r="G975" s="1"/>
    </row>
    <row r="976" spans="1:7">
      <c r="A976" s="178" t="s">
        <v>2846</v>
      </c>
      <c r="B976" s="9">
        <v>5067</v>
      </c>
      <c r="C976" s="179"/>
      <c r="D976" s="178" t="s">
        <v>2795</v>
      </c>
      <c r="E976" s="1"/>
      <c r="G976" s="1"/>
    </row>
    <row r="977" spans="1:7">
      <c r="A977" s="178" t="s">
        <v>2849</v>
      </c>
      <c r="B977" s="9">
        <v>1922</v>
      </c>
      <c r="C977" s="179"/>
      <c r="D977" s="178" t="s">
        <v>2795</v>
      </c>
      <c r="E977" s="1"/>
      <c r="G977" s="1"/>
    </row>
    <row r="978" spans="1:7">
      <c r="A978" s="178" t="s">
        <v>2850</v>
      </c>
      <c r="B978" s="9">
        <v>4829</v>
      </c>
      <c r="C978" s="179"/>
      <c r="D978" s="178" t="s">
        <v>2795</v>
      </c>
      <c r="E978" s="1"/>
      <c r="G978" s="1"/>
    </row>
    <row r="979" spans="1:7">
      <c r="A979" s="178" t="s">
        <v>2854</v>
      </c>
      <c r="B979" s="9">
        <v>1678</v>
      </c>
      <c r="C979" s="179"/>
      <c r="D979" s="178" t="s">
        <v>2795</v>
      </c>
      <c r="E979" s="1"/>
      <c r="G979" s="1"/>
    </row>
    <row r="980" spans="1:7">
      <c r="A980" s="178" t="s">
        <v>2878</v>
      </c>
      <c r="B980" s="3">
        <v>1942</v>
      </c>
      <c r="C980" s="179"/>
      <c r="D980" s="178" t="s">
        <v>2795</v>
      </c>
      <c r="E980" s="1"/>
      <c r="G980" s="1"/>
    </row>
    <row r="981" spans="1:7">
      <c r="A981" s="178" t="s">
        <v>2888</v>
      </c>
      <c r="B981" s="3">
        <v>1876</v>
      </c>
      <c r="C981" s="183"/>
      <c r="D981" s="178" t="s">
        <v>2795</v>
      </c>
      <c r="E981" s="1"/>
      <c r="G981" s="1"/>
    </row>
    <row r="982" spans="1:7">
      <c r="A982" s="178" t="s">
        <v>2903</v>
      </c>
      <c r="B982" s="3">
        <v>4507</v>
      </c>
      <c r="C982" s="179"/>
      <c r="D982" s="178" t="s">
        <v>2795</v>
      </c>
      <c r="E982" s="1"/>
      <c r="G982" s="1"/>
    </row>
    <row r="983" spans="1:7">
      <c r="A983" s="178" t="s">
        <v>2904</v>
      </c>
      <c r="B983" s="3">
        <v>1988</v>
      </c>
      <c r="C983" s="179"/>
      <c r="D983" s="178" t="s">
        <v>2795</v>
      </c>
      <c r="E983" s="1"/>
      <c r="G983" s="1"/>
    </row>
    <row r="984" spans="1:7">
      <c r="A984" s="178" t="s">
        <v>2879</v>
      </c>
      <c r="B984" s="3">
        <v>4723</v>
      </c>
      <c r="C984" s="183"/>
      <c r="D984" s="178" t="s">
        <v>2796</v>
      </c>
      <c r="E984" s="1"/>
      <c r="G984" s="1"/>
    </row>
    <row r="985" spans="1:7">
      <c r="A985" s="178" t="s">
        <v>2880</v>
      </c>
      <c r="B985" s="3">
        <v>2421</v>
      </c>
      <c r="C985" s="183"/>
      <c r="D985" s="178" t="s">
        <v>2796</v>
      </c>
      <c r="E985" s="1"/>
      <c r="G985" s="1"/>
    </row>
    <row r="986" spans="1:7">
      <c r="A986" s="178" t="s">
        <v>2887</v>
      </c>
      <c r="B986" s="4">
        <v>3946</v>
      </c>
      <c r="C986" s="183"/>
      <c r="D986" s="178" t="s">
        <v>2796</v>
      </c>
      <c r="E986" s="1"/>
      <c r="G986" s="1"/>
    </row>
    <row r="987" spans="1:7">
      <c r="A987" s="178" t="s">
        <v>2889</v>
      </c>
      <c r="B987" s="4">
        <v>3722</v>
      </c>
      <c r="C987" s="183"/>
      <c r="D987" s="178" t="s">
        <v>2796</v>
      </c>
      <c r="E987" s="1"/>
      <c r="G987" s="1"/>
    </row>
    <row r="988" spans="1:7">
      <c r="A988" s="178" t="s">
        <v>2890</v>
      </c>
      <c r="B988" s="4">
        <v>2147</v>
      </c>
      <c r="C988" s="183"/>
      <c r="D988" s="178" t="s">
        <v>2796</v>
      </c>
      <c r="E988" s="1"/>
      <c r="G988" s="1"/>
    </row>
    <row r="989" spans="1:7">
      <c r="A989" s="178" t="s">
        <v>2895</v>
      </c>
      <c r="B989" s="4">
        <v>2039</v>
      </c>
      <c r="C989" s="183"/>
      <c r="D989" s="178" t="s">
        <v>2796</v>
      </c>
      <c r="E989" s="1"/>
      <c r="G989" s="1"/>
    </row>
    <row r="990" spans="1:7">
      <c r="A990" s="178" t="s">
        <v>2898</v>
      </c>
      <c r="B990" s="4">
        <v>5555</v>
      </c>
      <c r="C990" s="183"/>
      <c r="D990" s="178" t="s">
        <v>2796</v>
      </c>
      <c r="E990" s="1"/>
      <c r="G990" s="1"/>
    </row>
    <row r="991" spans="1:7">
      <c r="A991" s="178" t="s">
        <v>2900</v>
      </c>
      <c r="B991" s="4">
        <v>2064</v>
      </c>
      <c r="C991" s="183"/>
      <c r="D991" s="178" t="s">
        <v>2796</v>
      </c>
      <c r="E991" s="1"/>
      <c r="G991" s="1"/>
    </row>
    <row r="992" spans="1:7">
      <c r="A992" s="178" t="s">
        <v>2906</v>
      </c>
      <c r="B992" s="4">
        <v>2272</v>
      </c>
      <c r="C992" s="179"/>
      <c r="D992" s="178" t="s">
        <v>2796</v>
      </c>
      <c r="E992" s="1"/>
      <c r="G992" s="1"/>
    </row>
    <row r="993" spans="1:7">
      <c r="A993" s="178" t="s">
        <v>2907</v>
      </c>
      <c r="B993" s="4">
        <v>2006</v>
      </c>
      <c r="C993" s="179"/>
      <c r="D993" s="178" t="s">
        <v>2796</v>
      </c>
      <c r="E993" s="1"/>
      <c r="G993" s="1"/>
    </row>
    <row r="994" spans="1:7">
      <c r="A994" s="178" t="s">
        <v>2908</v>
      </c>
      <c r="B994" s="4">
        <v>4212</v>
      </c>
      <c r="C994" s="179"/>
      <c r="D994" s="178" t="s">
        <v>2796</v>
      </c>
      <c r="E994" s="1"/>
      <c r="G994" s="1"/>
    </row>
    <row r="995" spans="1:7">
      <c r="A995" s="178" t="s">
        <v>2909</v>
      </c>
      <c r="B995" s="4">
        <v>2743</v>
      </c>
      <c r="C995" s="179"/>
      <c r="D995" s="178" t="s">
        <v>2796</v>
      </c>
      <c r="E995" s="1"/>
      <c r="G995" s="1"/>
    </row>
    <row r="996" spans="1:7">
      <c r="E996" s="1"/>
      <c r="G996" s="1"/>
    </row>
    <row r="997" spans="1:7">
      <c r="A997" s="178" t="s">
        <v>2789</v>
      </c>
      <c r="B997" s="174">
        <f>B969</f>
        <v>3</v>
      </c>
      <c r="D997" s="212">
        <f>B997/B968</f>
        <v>3.8937777431664201E-5</v>
      </c>
      <c r="E997" s="1"/>
      <c r="G997" s="1"/>
    </row>
    <row r="998" spans="1:7">
      <c r="A998" s="178" t="s">
        <v>2795</v>
      </c>
      <c r="B998" s="174">
        <f>SUM(B970:B983)</f>
        <v>39193</v>
      </c>
      <c r="D998" s="212">
        <f>B998/B968</f>
        <v>0.50869610362640505</v>
      </c>
      <c r="E998" s="1"/>
      <c r="G998" s="1"/>
    </row>
    <row r="999" spans="1:7">
      <c r="A999" s="178" t="s">
        <v>2796</v>
      </c>
      <c r="B999" s="174">
        <f>SUM(B984:B995)</f>
        <v>37850</v>
      </c>
      <c r="D999" s="212">
        <f>B999/B968</f>
        <v>0.49126495859616331</v>
      </c>
      <c r="E999" s="1"/>
      <c r="G999" s="1"/>
    </row>
    <row r="1000" spans="1:7">
      <c r="E1000" s="1"/>
      <c r="G1000" s="1"/>
    </row>
    <row r="1001" spans="1:7">
      <c r="E1001" s="1"/>
      <c r="G1001" s="1"/>
    </row>
    <row r="1002" spans="1:7">
      <c r="A1002" s="209" t="s">
        <v>2554</v>
      </c>
      <c r="B1002" s="211">
        <f>SUM(B1003:B1018)</f>
        <v>71834</v>
      </c>
      <c r="E1002" s="1"/>
      <c r="G1002" s="1"/>
    </row>
    <row r="1003" spans="1:7">
      <c r="A1003" s="172" t="s">
        <v>2175</v>
      </c>
      <c r="B1003" s="9">
        <v>5233</v>
      </c>
      <c r="D1003" s="172" t="s">
        <v>2554</v>
      </c>
      <c r="E1003" s="1"/>
      <c r="G1003" s="1"/>
    </row>
    <row r="1004" spans="1:7">
      <c r="A1004" s="172" t="s">
        <v>2632</v>
      </c>
      <c r="B1004" s="9">
        <v>4983</v>
      </c>
      <c r="D1004" s="172" t="s">
        <v>2554</v>
      </c>
      <c r="E1004" s="1"/>
      <c r="G1004" s="1"/>
    </row>
    <row r="1005" spans="1:7">
      <c r="A1005" s="172" t="s">
        <v>2633</v>
      </c>
      <c r="B1005" s="9">
        <v>4962</v>
      </c>
      <c r="D1005" s="172" t="s">
        <v>2554</v>
      </c>
      <c r="E1005" s="1"/>
      <c r="G1005" s="1"/>
    </row>
    <row r="1006" spans="1:7">
      <c r="A1006" s="172" t="s">
        <v>2634</v>
      </c>
      <c r="B1006" s="9">
        <v>5299</v>
      </c>
      <c r="D1006" s="172" t="s">
        <v>2554</v>
      </c>
      <c r="E1006" s="1"/>
      <c r="G1006" s="1"/>
    </row>
    <row r="1007" spans="1:7">
      <c r="A1007" s="172" t="s">
        <v>2639</v>
      </c>
      <c r="B1007" s="9">
        <v>5313</v>
      </c>
      <c r="D1007" s="172" t="s">
        <v>2554</v>
      </c>
      <c r="E1007" s="1"/>
      <c r="G1007" s="1"/>
    </row>
    <row r="1008" spans="1:7">
      <c r="A1008" s="172" t="s">
        <v>2643</v>
      </c>
      <c r="B1008" s="9">
        <v>5144</v>
      </c>
      <c r="D1008" s="172" t="s">
        <v>2554</v>
      </c>
      <c r="E1008" s="1"/>
      <c r="G1008" s="1"/>
    </row>
    <row r="1009" spans="1:7">
      <c r="A1009" s="172" t="s">
        <v>2645</v>
      </c>
      <c r="B1009" s="9">
        <v>4387</v>
      </c>
      <c r="D1009" s="172" t="s">
        <v>2554</v>
      </c>
      <c r="E1009" s="1"/>
      <c r="G1009" s="1"/>
    </row>
    <row r="1010" spans="1:7">
      <c r="A1010" s="172" t="s">
        <v>2646</v>
      </c>
      <c r="B1010" s="9">
        <v>5295</v>
      </c>
      <c r="D1010" s="172" t="s">
        <v>2554</v>
      </c>
      <c r="E1010" s="1"/>
      <c r="G1010" s="1"/>
    </row>
    <row r="1011" spans="1:7">
      <c r="A1011" s="172" t="s">
        <v>139</v>
      </c>
      <c r="B1011" s="9">
        <v>5946</v>
      </c>
      <c r="D1011" s="172" t="s">
        <v>2554</v>
      </c>
      <c r="E1011" s="1"/>
      <c r="G1011" s="1"/>
    </row>
    <row r="1012" spans="1:7">
      <c r="A1012" s="172" t="s">
        <v>2648</v>
      </c>
      <c r="B1012" s="9">
        <v>5105</v>
      </c>
      <c r="D1012" s="172" t="s">
        <v>2554</v>
      </c>
      <c r="E1012" s="1"/>
      <c r="G1012" s="1"/>
    </row>
    <row r="1013" spans="1:7">
      <c r="A1013" s="172" t="s">
        <v>2654</v>
      </c>
      <c r="B1013" s="3">
        <v>2334</v>
      </c>
      <c r="D1013" s="172" t="s">
        <v>2554</v>
      </c>
      <c r="E1013" s="1"/>
      <c r="G1013" s="1"/>
    </row>
    <row r="1014" spans="1:7">
      <c r="A1014" s="172" t="s">
        <v>2655</v>
      </c>
      <c r="B1014" s="3">
        <v>4381</v>
      </c>
      <c r="D1014" s="172" t="s">
        <v>2554</v>
      </c>
      <c r="E1014" s="1"/>
      <c r="G1014" s="1"/>
    </row>
    <row r="1015" spans="1:7">
      <c r="A1015" s="172" t="s">
        <v>2661</v>
      </c>
      <c r="B1015" s="3">
        <v>2185</v>
      </c>
      <c r="D1015" s="172" t="s">
        <v>2554</v>
      </c>
      <c r="E1015" s="1"/>
      <c r="G1015" s="1"/>
    </row>
    <row r="1016" spans="1:7">
      <c r="A1016" s="172" t="s">
        <v>2665</v>
      </c>
      <c r="B1016" s="3">
        <v>4275</v>
      </c>
      <c r="D1016" s="172" t="s">
        <v>2554</v>
      </c>
      <c r="E1016" s="1"/>
      <c r="G1016" s="1"/>
    </row>
    <row r="1017" spans="1:7">
      <c r="A1017" s="172" t="s">
        <v>2668</v>
      </c>
      <c r="B1017" s="3">
        <v>2541</v>
      </c>
      <c r="D1017" s="172" t="s">
        <v>2554</v>
      </c>
      <c r="E1017" s="1"/>
      <c r="G1017" s="1"/>
    </row>
    <row r="1018" spans="1:7">
      <c r="A1018" s="172" t="s">
        <v>2671</v>
      </c>
      <c r="B1018" s="3">
        <v>4451</v>
      </c>
      <c r="D1018" s="172" t="s">
        <v>2554</v>
      </c>
      <c r="E1018" s="1"/>
      <c r="G1018" s="1"/>
    </row>
    <row r="1019" spans="1:7">
      <c r="E1019" s="1"/>
      <c r="G1019" s="1"/>
    </row>
    <row r="1020" spans="1:7">
      <c r="A1020" s="172" t="s">
        <v>2554</v>
      </c>
      <c r="B1020" s="174">
        <f>SUM(B1003:B1018)</f>
        <v>71834</v>
      </c>
      <c r="D1020" s="212">
        <f>B1020/B1002</f>
        <v>1</v>
      </c>
      <c r="E1020" s="1"/>
      <c r="G1020" s="1"/>
    </row>
    <row r="1021" spans="1:7">
      <c r="E1021" s="1"/>
      <c r="G1021" s="1"/>
    </row>
    <row r="1022" spans="1:7">
      <c r="E1022" s="1"/>
      <c r="G1022" s="1"/>
    </row>
    <row r="1023" spans="1:7">
      <c r="A1023" s="218" t="s">
        <v>3962</v>
      </c>
      <c r="B1023" s="221">
        <f>SUM(B1024:B1038)</f>
        <v>71284</v>
      </c>
      <c r="C1023" s="193"/>
      <c r="D1023" s="193"/>
      <c r="E1023" s="1"/>
      <c r="G1023" s="1"/>
    </row>
    <row r="1024" spans="1:7">
      <c r="A1024" s="191" t="s">
        <v>3356</v>
      </c>
      <c r="B1024" s="9">
        <v>6367</v>
      </c>
      <c r="C1024" s="192"/>
      <c r="D1024" s="191" t="s">
        <v>3230</v>
      </c>
      <c r="E1024" s="1"/>
      <c r="G1024" s="1"/>
    </row>
    <row r="1025" spans="1:7">
      <c r="A1025" s="191" t="s">
        <v>3358</v>
      </c>
      <c r="B1025" s="9">
        <v>6162</v>
      </c>
      <c r="C1025" s="192"/>
      <c r="D1025" s="191" t="s">
        <v>3230</v>
      </c>
      <c r="E1025" s="1"/>
      <c r="G1025" s="1"/>
    </row>
    <row r="1026" spans="1:7">
      <c r="A1026" s="191" t="s">
        <v>3360</v>
      </c>
      <c r="B1026" s="9">
        <v>2265</v>
      </c>
      <c r="C1026" s="192"/>
      <c r="D1026" s="191" t="s">
        <v>3230</v>
      </c>
      <c r="E1026" s="1"/>
      <c r="G1026" s="1"/>
    </row>
    <row r="1027" spans="1:7">
      <c r="A1027" s="191" t="s">
        <v>3361</v>
      </c>
      <c r="B1027" s="9">
        <v>1909</v>
      </c>
      <c r="C1027" s="192"/>
      <c r="D1027" s="191" t="s">
        <v>3230</v>
      </c>
      <c r="E1027" s="1"/>
      <c r="G1027" s="1"/>
    </row>
    <row r="1028" spans="1:7">
      <c r="A1028" s="191" t="s">
        <v>3372</v>
      </c>
      <c r="B1028" s="9">
        <v>5770</v>
      </c>
      <c r="C1028" s="192"/>
      <c r="D1028" s="191" t="s">
        <v>3230</v>
      </c>
      <c r="E1028" s="1"/>
      <c r="G1028" s="1"/>
    </row>
    <row r="1029" spans="1:7">
      <c r="A1029" s="191" t="s">
        <v>3373</v>
      </c>
      <c r="B1029" s="9">
        <v>4019</v>
      </c>
      <c r="C1029" s="192"/>
      <c r="D1029" s="191" t="s">
        <v>3230</v>
      </c>
      <c r="E1029" s="1"/>
      <c r="G1029" s="1"/>
    </row>
    <row r="1030" spans="1:7">
      <c r="A1030" s="191" t="s">
        <v>3354</v>
      </c>
      <c r="B1030" s="9">
        <v>5356</v>
      </c>
      <c r="C1030" s="192"/>
      <c r="D1030" s="191" t="s">
        <v>3234</v>
      </c>
      <c r="E1030" s="1"/>
      <c r="G1030" s="1"/>
    </row>
    <row r="1031" spans="1:7">
      <c r="A1031" s="191" t="s">
        <v>3355</v>
      </c>
      <c r="B1031" s="9">
        <v>1880</v>
      </c>
      <c r="C1031" s="192"/>
      <c r="D1031" s="191" t="s">
        <v>3234</v>
      </c>
      <c r="E1031" s="1"/>
      <c r="G1031" s="1"/>
    </row>
    <row r="1032" spans="1:7">
      <c r="A1032" s="191" t="s">
        <v>2005</v>
      </c>
      <c r="B1032" s="9">
        <v>3965</v>
      </c>
      <c r="C1032" s="192"/>
      <c r="D1032" s="191" t="s">
        <v>3234</v>
      </c>
      <c r="E1032" s="1"/>
      <c r="G1032" s="1"/>
    </row>
    <row r="1033" spans="1:7">
      <c r="A1033" s="191" t="s">
        <v>3362</v>
      </c>
      <c r="B1033" s="9">
        <v>5839</v>
      </c>
      <c r="C1033" s="192"/>
      <c r="D1033" s="191" t="s">
        <v>3234</v>
      </c>
      <c r="E1033" s="1"/>
      <c r="G1033" s="1"/>
    </row>
    <row r="1034" spans="1:7">
      <c r="A1034" s="191" t="s">
        <v>3363</v>
      </c>
      <c r="B1034" s="9">
        <v>5972</v>
      </c>
      <c r="C1034" s="192"/>
      <c r="D1034" s="191" t="s">
        <v>3234</v>
      </c>
      <c r="E1034" s="1"/>
      <c r="G1034" s="1"/>
    </row>
    <row r="1035" spans="1:7">
      <c r="A1035" s="191" t="s">
        <v>1367</v>
      </c>
      <c r="B1035" s="9">
        <v>4037</v>
      </c>
      <c r="C1035" s="192"/>
      <c r="D1035" s="191" t="s">
        <v>3234</v>
      </c>
      <c r="E1035" s="1"/>
      <c r="G1035" s="1"/>
    </row>
    <row r="1036" spans="1:7">
      <c r="A1036" s="191" t="s">
        <v>2472</v>
      </c>
      <c r="B1036" s="9">
        <v>5715</v>
      </c>
      <c r="C1036" s="192"/>
      <c r="D1036" s="191" t="s">
        <v>3234</v>
      </c>
      <c r="E1036" s="1"/>
      <c r="G1036" s="1"/>
    </row>
    <row r="1037" spans="1:7">
      <c r="A1037" s="191" t="s">
        <v>3369</v>
      </c>
      <c r="B1037" s="9">
        <v>5564</v>
      </c>
      <c r="C1037" s="192"/>
      <c r="D1037" s="191" t="s">
        <v>3234</v>
      </c>
      <c r="E1037" s="1"/>
      <c r="G1037" s="1"/>
    </row>
    <row r="1038" spans="1:7">
      <c r="A1038" s="191" t="s">
        <v>3374</v>
      </c>
      <c r="B1038" s="9">
        <v>6464</v>
      </c>
      <c r="C1038" s="192"/>
      <c r="D1038" s="191" t="s">
        <v>3234</v>
      </c>
      <c r="E1038" s="1"/>
      <c r="G1038" s="1"/>
    </row>
    <row r="1039" spans="1:7">
      <c r="E1039" s="1"/>
      <c r="G1039" s="1"/>
    </row>
    <row r="1040" spans="1:7">
      <c r="A1040" s="191" t="s">
        <v>3230</v>
      </c>
      <c r="B1040" s="174">
        <f>SUM(B1024:B1029)</f>
        <v>26492</v>
      </c>
      <c r="D1040" s="212">
        <f>B1040/B1023</f>
        <v>0.371640199764323</v>
      </c>
      <c r="E1040" s="1"/>
      <c r="G1040" s="1"/>
    </row>
    <row r="1041" spans="1:7">
      <c r="A1041" s="191" t="s">
        <v>3234</v>
      </c>
      <c r="B1041" s="174">
        <f>SUM(B1030:B1038)</f>
        <v>44792</v>
      </c>
      <c r="D1041" s="212">
        <f>B1041/B1023</f>
        <v>0.62835980023567706</v>
      </c>
      <c r="E1041" s="1"/>
      <c r="G1041" s="1"/>
    </row>
    <row r="1042" spans="1:7">
      <c r="E1042" s="1"/>
      <c r="G1042" s="1"/>
    </row>
    <row r="1043" spans="1:7">
      <c r="E1043" s="1"/>
      <c r="G1043" s="1"/>
    </row>
    <row r="1044" spans="1:7">
      <c r="A1044" s="240" t="s">
        <v>3830</v>
      </c>
      <c r="B1044" s="243">
        <f>SUM(B1045:B1064)</f>
        <v>77031</v>
      </c>
      <c r="C1044" s="206"/>
      <c r="D1044" s="206"/>
      <c r="E1044" s="1"/>
      <c r="G1044" s="1"/>
    </row>
    <row r="1045" spans="1:7">
      <c r="A1045" s="205" t="s">
        <v>3922</v>
      </c>
      <c r="B1045" s="3">
        <v>2023</v>
      </c>
      <c r="C1045" s="206"/>
      <c r="D1045" s="205" t="s">
        <v>3830</v>
      </c>
      <c r="E1045" s="1"/>
      <c r="G1045" s="1"/>
    </row>
    <row r="1046" spans="1:7">
      <c r="A1046" s="205" t="s">
        <v>3924</v>
      </c>
      <c r="B1046" s="3">
        <v>3812</v>
      </c>
      <c r="C1046" s="206"/>
      <c r="D1046" s="205" t="s">
        <v>3830</v>
      </c>
      <c r="E1046" s="1"/>
      <c r="G1046" s="1"/>
    </row>
    <row r="1047" spans="1:7">
      <c r="A1047" s="205" t="s">
        <v>3925</v>
      </c>
      <c r="B1047" s="3">
        <v>3903</v>
      </c>
      <c r="C1047" s="206"/>
      <c r="D1047" s="205" t="s">
        <v>3830</v>
      </c>
      <c r="E1047" s="1"/>
      <c r="G1047" s="1"/>
    </row>
    <row r="1048" spans="1:7">
      <c r="A1048" s="205" t="s">
        <v>3926</v>
      </c>
      <c r="B1048" s="3">
        <v>3650</v>
      </c>
      <c r="C1048" s="206"/>
      <c r="D1048" s="205" t="s">
        <v>3830</v>
      </c>
      <c r="E1048" s="1"/>
      <c r="G1048" s="1"/>
    </row>
    <row r="1049" spans="1:7">
      <c r="A1049" s="205" t="s">
        <v>3927</v>
      </c>
      <c r="B1049" s="3">
        <v>3560</v>
      </c>
      <c r="C1049" s="206"/>
      <c r="D1049" s="205" t="s">
        <v>3830</v>
      </c>
      <c r="E1049" s="1"/>
      <c r="G1049" s="1"/>
    </row>
    <row r="1050" spans="1:7">
      <c r="A1050" s="205" t="s">
        <v>3928</v>
      </c>
      <c r="B1050" s="3">
        <v>3676</v>
      </c>
      <c r="C1050" s="206"/>
      <c r="D1050" s="205" t="s">
        <v>3830</v>
      </c>
      <c r="E1050" s="1"/>
      <c r="G1050" s="1"/>
    </row>
    <row r="1051" spans="1:7">
      <c r="A1051" s="205" t="s">
        <v>3929</v>
      </c>
      <c r="B1051" s="3">
        <v>4141</v>
      </c>
      <c r="C1051" s="206"/>
      <c r="D1051" s="205" t="s">
        <v>3830</v>
      </c>
      <c r="E1051" s="1"/>
      <c r="G1051" s="1"/>
    </row>
    <row r="1052" spans="1:7">
      <c r="A1052" s="205" t="s">
        <v>3932</v>
      </c>
      <c r="B1052" s="3">
        <v>3973</v>
      </c>
      <c r="C1052" s="206"/>
      <c r="D1052" s="205" t="s">
        <v>3830</v>
      </c>
      <c r="E1052" s="1"/>
      <c r="G1052" s="1"/>
    </row>
    <row r="1053" spans="1:7">
      <c r="A1053" s="205" t="s">
        <v>3933</v>
      </c>
      <c r="B1053" s="3">
        <v>4164</v>
      </c>
      <c r="C1053" s="206"/>
      <c r="D1053" s="205" t="s">
        <v>3830</v>
      </c>
      <c r="E1053" s="1"/>
      <c r="G1053" s="1"/>
    </row>
    <row r="1054" spans="1:7">
      <c r="A1054" s="205" t="s">
        <v>3934</v>
      </c>
      <c r="B1054" s="4">
        <v>3766</v>
      </c>
      <c r="C1054" s="206"/>
      <c r="D1054" s="205" t="s">
        <v>3830</v>
      </c>
      <c r="E1054" s="1"/>
      <c r="G1054" s="1"/>
    </row>
    <row r="1055" spans="1:7">
      <c r="A1055" s="205" t="s">
        <v>3935</v>
      </c>
      <c r="B1055" s="4">
        <v>3741</v>
      </c>
      <c r="C1055" s="206"/>
      <c r="D1055" s="205" t="s">
        <v>3830</v>
      </c>
      <c r="E1055" s="1"/>
      <c r="G1055" s="1"/>
    </row>
    <row r="1056" spans="1:7">
      <c r="A1056" s="205" t="s">
        <v>3936</v>
      </c>
      <c r="B1056" s="4">
        <v>3538</v>
      </c>
      <c r="C1056" s="206"/>
      <c r="D1056" s="205" t="s">
        <v>3830</v>
      </c>
      <c r="E1056" s="1"/>
      <c r="G1056" s="1"/>
    </row>
    <row r="1057" spans="1:7">
      <c r="A1057" s="205" t="s">
        <v>3937</v>
      </c>
      <c r="B1057" s="4">
        <v>3514</v>
      </c>
      <c r="C1057" s="206"/>
      <c r="D1057" s="205" t="s">
        <v>3830</v>
      </c>
      <c r="E1057" s="1"/>
      <c r="G1057" s="1"/>
    </row>
    <row r="1058" spans="1:7">
      <c r="A1058" s="205" t="s">
        <v>3939</v>
      </c>
      <c r="B1058" s="4">
        <v>3894</v>
      </c>
      <c r="C1058" s="206"/>
      <c r="D1058" s="205" t="s">
        <v>3830</v>
      </c>
      <c r="E1058" s="1"/>
      <c r="G1058" s="1"/>
    </row>
    <row r="1059" spans="1:7">
      <c r="A1059" s="205" t="s">
        <v>3940</v>
      </c>
      <c r="B1059" s="4">
        <v>4215</v>
      </c>
      <c r="C1059" s="206"/>
      <c r="D1059" s="205" t="s">
        <v>3830</v>
      </c>
      <c r="E1059" s="1"/>
      <c r="G1059" s="1"/>
    </row>
    <row r="1060" spans="1:7">
      <c r="A1060" s="205" t="s">
        <v>3941</v>
      </c>
      <c r="B1060" s="4">
        <v>3739</v>
      </c>
      <c r="C1060" s="206"/>
      <c r="D1060" s="205" t="s">
        <v>3830</v>
      </c>
      <c r="E1060" s="1"/>
      <c r="G1060" s="1"/>
    </row>
    <row r="1061" spans="1:7">
      <c r="A1061" s="205" t="s">
        <v>3942</v>
      </c>
      <c r="B1061" s="4">
        <v>3973</v>
      </c>
      <c r="C1061" s="206"/>
      <c r="D1061" s="205" t="s">
        <v>3830</v>
      </c>
      <c r="E1061" s="1"/>
      <c r="G1061" s="1"/>
    </row>
    <row r="1062" spans="1:7">
      <c r="A1062" s="205" t="s">
        <v>3943</v>
      </c>
      <c r="B1062" s="4">
        <v>4280</v>
      </c>
      <c r="C1062" s="206"/>
      <c r="D1062" s="205" t="s">
        <v>3830</v>
      </c>
      <c r="E1062" s="1"/>
      <c r="G1062" s="1"/>
    </row>
    <row r="1063" spans="1:7">
      <c r="A1063" s="205" t="s">
        <v>3944</v>
      </c>
      <c r="B1063" s="4">
        <v>3834</v>
      </c>
      <c r="C1063" s="206"/>
      <c r="D1063" s="205" t="s">
        <v>3830</v>
      </c>
      <c r="E1063" s="1"/>
      <c r="G1063" s="1"/>
    </row>
    <row r="1064" spans="1:7">
      <c r="A1064" s="205" t="s">
        <v>3946</v>
      </c>
      <c r="B1064" s="4">
        <v>5635</v>
      </c>
      <c r="C1064" s="206"/>
      <c r="D1064" s="205" t="s">
        <v>3830</v>
      </c>
      <c r="E1064" s="1"/>
      <c r="G1064" s="1"/>
    </row>
    <row r="1065" spans="1:7">
      <c r="A1065" s="206"/>
      <c r="B1065" s="206"/>
      <c r="C1065" s="206"/>
      <c r="D1065" s="206"/>
      <c r="E1065" s="1"/>
      <c r="G1065" s="1"/>
    </row>
    <row r="1066" spans="1:7">
      <c r="A1066" s="205" t="s">
        <v>3830</v>
      </c>
      <c r="B1066" s="207">
        <f>SUM(B1045:B1051)+SUM(B1052:B1057)+SUM(B1058:B1063)+B1064</f>
        <v>77031</v>
      </c>
      <c r="C1066" s="206"/>
      <c r="D1066" s="244">
        <f>B1066/B1044</f>
        <v>1</v>
      </c>
      <c r="E1066" s="1"/>
      <c r="G1066" s="1"/>
    </row>
    <row r="1067" spans="1:7">
      <c r="E1067" s="1"/>
      <c r="G1067" s="1"/>
    </row>
    <row r="1068" spans="1:7">
      <c r="E1068" s="1"/>
      <c r="G1068" s="1"/>
    </row>
    <row r="1069" spans="1:7">
      <c r="A1069" s="224" t="s">
        <v>3966</v>
      </c>
      <c r="B1069" s="211">
        <f>SUM(B1070:B1078)</f>
        <v>74374</v>
      </c>
      <c r="E1069" s="1"/>
      <c r="G1069" s="1"/>
    </row>
    <row r="1070" spans="1:7">
      <c r="A1070" s="175" t="s">
        <v>1331</v>
      </c>
      <c r="B1070" s="3">
        <v>5882</v>
      </c>
      <c r="C1070" s="2"/>
      <c r="D1070" s="175" t="s">
        <v>2679</v>
      </c>
      <c r="E1070" s="1"/>
      <c r="G1070" s="1"/>
    </row>
    <row r="1071" spans="1:7">
      <c r="A1071" s="175" t="s">
        <v>2695</v>
      </c>
      <c r="B1071" s="3">
        <v>10139</v>
      </c>
      <c r="C1071" s="2"/>
      <c r="D1071" s="175" t="s">
        <v>2679</v>
      </c>
      <c r="E1071" s="1"/>
      <c r="G1071" s="1"/>
    </row>
    <row r="1072" spans="1:7">
      <c r="A1072" s="175" t="s">
        <v>1331</v>
      </c>
      <c r="B1072" s="3">
        <v>2991</v>
      </c>
      <c r="C1072" s="2"/>
      <c r="D1072" s="175" t="s">
        <v>2680</v>
      </c>
      <c r="E1072" s="1"/>
      <c r="G1072" s="1"/>
    </row>
    <row r="1073" spans="1:7">
      <c r="A1073" s="175" t="s">
        <v>2682</v>
      </c>
      <c r="B1073" s="3">
        <v>9140</v>
      </c>
      <c r="C1073" s="2"/>
      <c r="D1073" s="175" t="s">
        <v>2680</v>
      </c>
      <c r="E1073" s="1"/>
      <c r="G1073" s="1"/>
    </row>
    <row r="1074" spans="1:7">
      <c r="A1074" s="175" t="s">
        <v>2683</v>
      </c>
      <c r="B1074" s="3">
        <v>10204</v>
      </c>
      <c r="C1074" s="2"/>
      <c r="D1074" s="175" t="s">
        <v>2680</v>
      </c>
      <c r="E1074" s="1"/>
      <c r="G1074" s="1"/>
    </row>
    <row r="1075" spans="1:7">
      <c r="A1075" s="175" t="s">
        <v>2684</v>
      </c>
      <c r="B1075" s="3">
        <v>10136</v>
      </c>
      <c r="C1075" s="2"/>
      <c r="D1075" s="175" t="s">
        <v>2680</v>
      </c>
      <c r="E1075" s="1"/>
      <c r="G1075" s="1"/>
    </row>
    <row r="1076" spans="1:7">
      <c r="A1076" s="175" t="s">
        <v>2689</v>
      </c>
      <c r="B1076" s="4">
        <v>9556</v>
      </c>
      <c r="C1076" s="2"/>
      <c r="D1076" s="175" t="s">
        <v>2680</v>
      </c>
      <c r="E1076" s="1"/>
      <c r="G1076" s="1"/>
    </row>
    <row r="1077" spans="1:7">
      <c r="A1077" s="175" t="s">
        <v>2694</v>
      </c>
      <c r="B1077" s="4">
        <v>8953</v>
      </c>
      <c r="C1077" s="2"/>
      <c r="D1077" s="175" t="s">
        <v>2680</v>
      </c>
      <c r="E1077" s="1"/>
      <c r="G1077" s="1"/>
    </row>
    <row r="1078" spans="1:7">
      <c r="A1078" s="175" t="s">
        <v>2697</v>
      </c>
      <c r="B1078" s="4">
        <v>7373</v>
      </c>
      <c r="C1078" s="2"/>
      <c r="D1078" s="175" t="s">
        <v>2680</v>
      </c>
      <c r="E1078" s="1"/>
      <c r="G1078" s="1"/>
    </row>
    <row r="1079" spans="1:7">
      <c r="E1079" s="1"/>
      <c r="G1079" s="1"/>
    </row>
    <row r="1080" spans="1:7">
      <c r="A1080" s="175" t="s">
        <v>2679</v>
      </c>
      <c r="B1080" s="174">
        <f>SUM(B1070:B1071)</f>
        <v>16021</v>
      </c>
      <c r="D1080" s="212">
        <f>B1080/B1069</f>
        <v>0.21541129964772635</v>
      </c>
      <c r="E1080" s="1"/>
      <c r="G1080" s="1"/>
    </row>
    <row r="1081" spans="1:7">
      <c r="A1081" s="175" t="s">
        <v>2680</v>
      </c>
      <c r="B1081" s="174">
        <f>SUM(B1072:B1078)</f>
        <v>58353</v>
      </c>
      <c r="D1081" s="212">
        <f>B1081/B1069</f>
        <v>0.78458870035227368</v>
      </c>
      <c r="E1081" s="1"/>
      <c r="G1081" s="1"/>
    </row>
    <row r="1082" spans="1:7">
      <c r="E1082" s="1"/>
      <c r="G1082" s="1"/>
    </row>
    <row r="1083" spans="1:7">
      <c r="E1083" s="1"/>
      <c r="G1083" s="1"/>
    </row>
    <row r="1084" spans="1:7">
      <c r="A1084" s="224" t="s">
        <v>3967</v>
      </c>
      <c r="B1084" s="225">
        <f>SUM(B1085:B1096)</f>
        <v>78294</v>
      </c>
      <c r="C1084" s="2"/>
      <c r="D1084" s="2"/>
      <c r="E1084" s="1"/>
      <c r="G1084" s="1"/>
    </row>
    <row r="1085" spans="1:7">
      <c r="A1085" s="175" t="s">
        <v>2685</v>
      </c>
      <c r="B1085" s="3">
        <v>8239</v>
      </c>
      <c r="C1085" s="2"/>
      <c r="D1085" s="175" t="s">
        <v>2679</v>
      </c>
      <c r="E1085" s="1"/>
      <c r="G1085" s="1"/>
    </row>
    <row r="1086" spans="1:7">
      <c r="A1086" s="175" t="s">
        <v>2686</v>
      </c>
      <c r="B1086" s="3">
        <v>7959</v>
      </c>
      <c r="C1086" s="2"/>
      <c r="D1086" s="175" t="s">
        <v>2679</v>
      </c>
      <c r="E1086" s="1"/>
      <c r="G1086" s="1"/>
    </row>
    <row r="1087" spans="1:7">
      <c r="A1087" s="175" t="s">
        <v>2687</v>
      </c>
      <c r="B1087" s="3">
        <v>7840</v>
      </c>
      <c r="C1087" s="2"/>
      <c r="D1087" s="175" t="s">
        <v>2679</v>
      </c>
      <c r="E1087" s="1"/>
      <c r="G1087" s="1"/>
    </row>
    <row r="1088" spans="1:7">
      <c r="A1088" s="175" t="s">
        <v>2690</v>
      </c>
      <c r="B1088" s="3">
        <v>3291</v>
      </c>
      <c r="C1088" s="2"/>
      <c r="D1088" s="175" t="s">
        <v>2679</v>
      </c>
      <c r="E1088" s="1"/>
      <c r="G1088" s="1"/>
    </row>
    <row r="1089" spans="1:7">
      <c r="A1089" s="175" t="s">
        <v>2691</v>
      </c>
      <c r="B1089" s="3">
        <v>9451</v>
      </c>
      <c r="C1089" s="2"/>
      <c r="D1089" s="175" t="s">
        <v>2679</v>
      </c>
      <c r="E1089" s="1"/>
      <c r="G1089" s="1"/>
    </row>
    <row r="1090" spans="1:7">
      <c r="A1090" s="175" t="s">
        <v>2692</v>
      </c>
      <c r="B1090" s="3">
        <v>8748</v>
      </c>
      <c r="C1090" s="2"/>
      <c r="D1090" s="175" t="s">
        <v>2679</v>
      </c>
      <c r="E1090" s="1"/>
      <c r="G1090" s="1"/>
    </row>
    <row r="1091" spans="1:7">
      <c r="A1091" s="175" t="s">
        <v>2693</v>
      </c>
      <c r="B1091" s="3">
        <v>9307</v>
      </c>
      <c r="C1091" s="2"/>
      <c r="D1091" s="175" t="s">
        <v>2679</v>
      </c>
      <c r="E1091" s="1"/>
      <c r="G1091" s="1"/>
    </row>
    <row r="1092" spans="1:7">
      <c r="A1092" s="175" t="s">
        <v>2699</v>
      </c>
      <c r="B1092" s="3">
        <v>2635</v>
      </c>
      <c r="C1092" s="2"/>
      <c r="D1092" s="175" t="s">
        <v>2679</v>
      </c>
      <c r="E1092" s="1"/>
      <c r="G1092" s="1"/>
    </row>
    <row r="1093" spans="1:7">
      <c r="A1093" s="175" t="s">
        <v>2688</v>
      </c>
      <c r="B1093" s="4">
        <v>8563</v>
      </c>
      <c r="C1093" s="2"/>
      <c r="D1093" s="175" t="s">
        <v>2680</v>
      </c>
      <c r="E1093" s="1"/>
      <c r="G1093" s="1"/>
    </row>
    <row r="1094" spans="1:7">
      <c r="A1094" s="175" t="s">
        <v>2686</v>
      </c>
      <c r="B1094" s="4">
        <v>861</v>
      </c>
      <c r="C1094" s="2"/>
      <c r="D1094" s="175" t="s">
        <v>2680</v>
      </c>
      <c r="E1094" s="1"/>
      <c r="G1094" s="1"/>
    </row>
    <row r="1095" spans="1:7">
      <c r="A1095" s="175" t="s">
        <v>2690</v>
      </c>
      <c r="B1095" s="4">
        <v>4899</v>
      </c>
      <c r="C1095" s="2"/>
      <c r="D1095" s="175" t="s">
        <v>2680</v>
      </c>
      <c r="E1095" s="1"/>
      <c r="G1095" s="1"/>
    </row>
    <row r="1096" spans="1:7">
      <c r="A1096" s="175" t="s">
        <v>2699</v>
      </c>
      <c r="B1096" s="4">
        <v>6501</v>
      </c>
      <c r="C1096" s="2"/>
      <c r="D1096" s="175" t="s">
        <v>2680</v>
      </c>
      <c r="E1096" s="1"/>
      <c r="G1096" s="1"/>
    </row>
    <row r="1097" spans="1:7">
      <c r="E1097" s="1"/>
      <c r="G1097" s="1"/>
    </row>
    <row r="1098" spans="1:7">
      <c r="A1098" s="175" t="s">
        <v>2679</v>
      </c>
      <c r="B1098" s="174">
        <f>SUM(B1085:B1092)</f>
        <v>57470</v>
      </c>
      <c r="D1098" s="212">
        <f>B1098/B1084</f>
        <v>0.7340281503052597</v>
      </c>
      <c r="E1098" s="1"/>
      <c r="G1098" s="1"/>
    </row>
    <row r="1099" spans="1:7">
      <c r="A1099" s="175" t="s">
        <v>2680</v>
      </c>
      <c r="B1099" s="174">
        <f>SUM(B1093:B1096)</f>
        <v>20824</v>
      </c>
      <c r="D1099" s="212">
        <f>B1099/B1084</f>
        <v>0.26597184969474036</v>
      </c>
      <c r="E1099" s="1"/>
      <c r="G1099" s="1"/>
    </row>
    <row r="1100" spans="1:7">
      <c r="E1100" s="1"/>
      <c r="G1100" s="1"/>
    </row>
    <row r="1101" spans="1:7">
      <c r="E1101" s="1"/>
      <c r="G1101" s="1"/>
    </row>
    <row r="1102" spans="1:7">
      <c r="A1102" s="237" t="s">
        <v>3625</v>
      </c>
      <c r="B1102" s="238">
        <f>SUM(B1103:B1125)</f>
        <v>73419</v>
      </c>
      <c r="C1102" s="202"/>
      <c r="D1102" s="202"/>
      <c r="E1102" s="1"/>
      <c r="G1102" s="1"/>
    </row>
    <row r="1103" spans="1:7">
      <c r="A1103" s="201" t="s">
        <v>3644</v>
      </c>
      <c r="B1103" s="9">
        <v>4428</v>
      </c>
      <c r="C1103" s="202"/>
      <c r="D1103" s="201" t="s">
        <v>3623</v>
      </c>
      <c r="E1103" s="1"/>
      <c r="G1103" s="1"/>
    </row>
    <row r="1104" spans="1:7">
      <c r="A1104" s="201" t="s">
        <v>3668</v>
      </c>
      <c r="B1104" s="9">
        <v>6886</v>
      </c>
      <c r="C1104" s="202"/>
      <c r="D1104" s="201" t="s">
        <v>3625</v>
      </c>
      <c r="E1104" s="1"/>
      <c r="G1104" s="1"/>
    </row>
    <row r="1105" spans="1:7">
      <c r="A1105" s="201" t="s">
        <v>3669</v>
      </c>
      <c r="B1105" s="9">
        <v>2089</v>
      </c>
      <c r="C1105" s="202"/>
      <c r="D1105" s="201" t="s">
        <v>3625</v>
      </c>
      <c r="E1105" s="1"/>
      <c r="G1105" s="1"/>
    </row>
    <row r="1106" spans="1:7">
      <c r="A1106" s="201" t="s">
        <v>3672</v>
      </c>
      <c r="B1106" s="9">
        <v>1884</v>
      </c>
      <c r="C1106" s="202"/>
      <c r="D1106" s="201" t="s">
        <v>3625</v>
      </c>
      <c r="E1106" s="1"/>
      <c r="G1106" s="1"/>
    </row>
    <row r="1107" spans="1:7">
      <c r="A1107" s="201" t="s">
        <v>3681</v>
      </c>
      <c r="B1107" s="9">
        <v>4394</v>
      </c>
      <c r="C1107" s="202"/>
      <c r="D1107" s="201" t="s">
        <v>3625</v>
      </c>
      <c r="E1107" s="1"/>
      <c r="G1107" s="1"/>
    </row>
    <row r="1108" spans="1:7">
      <c r="A1108" s="201" t="s">
        <v>3687</v>
      </c>
      <c r="B1108" s="3">
        <v>1521</v>
      </c>
      <c r="C1108" s="202"/>
      <c r="D1108" s="201" t="s">
        <v>3625</v>
      </c>
      <c r="E1108" s="1"/>
      <c r="G1108" s="1"/>
    </row>
    <row r="1109" spans="1:7">
      <c r="A1109" s="201" t="s">
        <v>3688</v>
      </c>
      <c r="B1109" s="3">
        <v>4486</v>
      </c>
      <c r="C1109" s="202"/>
      <c r="D1109" s="201" t="s">
        <v>3625</v>
      </c>
      <c r="E1109" s="1"/>
      <c r="G1109" s="1"/>
    </row>
    <row r="1110" spans="1:7">
      <c r="A1110" s="201" t="s">
        <v>3689</v>
      </c>
      <c r="B1110" s="3">
        <v>4405</v>
      </c>
      <c r="C1110" s="202"/>
      <c r="D1110" s="201" t="s">
        <v>3625</v>
      </c>
      <c r="E1110" s="1"/>
      <c r="G1110" s="1"/>
    </row>
    <row r="1111" spans="1:7">
      <c r="A1111" s="201" t="s">
        <v>3690</v>
      </c>
      <c r="B1111" s="3">
        <v>1706</v>
      </c>
      <c r="C1111" s="202"/>
      <c r="D1111" s="201" t="s">
        <v>3625</v>
      </c>
      <c r="E1111" s="1"/>
      <c r="G1111" s="1"/>
    </row>
    <row r="1112" spans="1:7">
      <c r="A1112" s="201" t="s">
        <v>3691</v>
      </c>
      <c r="B1112" s="3">
        <v>3480</v>
      </c>
      <c r="C1112" s="202"/>
      <c r="D1112" s="201" t="s">
        <v>3625</v>
      </c>
      <c r="E1112" s="1"/>
      <c r="G1112" s="1"/>
    </row>
    <row r="1113" spans="1:7">
      <c r="A1113" s="202" t="s">
        <v>3692</v>
      </c>
      <c r="B1113" s="3">
        <v>3259</v>
      </c>
      <c r="C1113" s="202"/>
      <c r="D1113" s="201" t="s">
        <v>3625</v>
      </c>
      <c r="E1113" s="1"/>
      <c r="G1113" s="1"/>
    </row>
    <row r="1114" spans="1:7">
      <c r="A1114" s="201" t="s">
        <v>3693</v>
      </c>
      <c r="B1114" s="3">
        <v>1751</v>
      </c>
      <c r="C1114" s="202"/>
      <c r="D1114" s="201" t="s">
        <v>3625</v>
      </c>
      <c r="E1114" s="1"/>
      <c r="G1114" s="1"/>
    </row>
    <row r="1115" spans="1:7">
      <c r="A1115" s="201" t="s">
        <v>3694</v>
      </c>
      <c r="B1115" s="3">
        <v>3123</v>
      </c>
      <c r="C1115" s="202"/>
      <c r="D1115" s="201" t="s">
        <v>3625</v>
      </c>
      <c r="E1115" s="1"/>
      <c r="G1115" s="1"/>
    </row>
    <row r="1116" spans="1:7">
      <c r="A1116" s="201" t="s">
        <v>3695</v>
      </c>
      <c r="B1116" s="3">
        <v>5346</v>
      </c>
      <c r="C1116" s="202"/>
      <c r="D1116" s="201" t="s">
        <v>3625</v>
      </c>
      <c r="E1116" s="1"/>
      <c r="G1116" s="1"/>
    </row>
    <row r="1117" spans="1:7">
      <c r="A1117" s="201" t="s">
        <v>3696</v>
      </c>
      <c r="B1117" s="3">
        <v>3022</v>
      </c>
      <c r="C1117" s="202"/>
      <c r="D1117" s="201" t="s">
        <v>3625</v>
      </c>
      <c r="E1117" s="1"/>
      <c r="G1117" s="1"/>
    </row>
    <row r="1118" spans="1:7">
      <c r="A1118" s="201" t="s">
        <v>3697</v>
      </c>
      <c r="B1118" s="3">
        <v>3109</v>
      </c>
      <c r="C1118" s="202"/>
      <c r="D1118" s="201" t="s">
        <v>3625</v>
      </c>
      <c r="E1118" s="1"/>
      <c r="G1118" s="1"/>
    </row>
    <row r="1119" spans="1:7">
      <c r="A1119" s="201" t="s">
        <v>3698</v>
      </c>
      <c r="B1119" s="3">
        <v>4677</v>
      </c>
      <c r="C1119" s="202"/>
      <c r="D1119" s="201" t="s">
        <v>3625</v>
      </c>
      <c r="E1119" s="1"/>
      <c r="G1119" s="1"/>
    </row>
    <row r="1120" spans="1:7">
      <c r="A1120" s="201" t="s">
        <v>3699</v>
      </c>
      <c r="B1120" s="4">
        <v>4617</v>
      </c>
      <c r="C1120" s="202"/>
      <c r="D1120" s="201" t="s">
        <v>3625</v>
      </c>
      <c r="E1120" s="1"/>
      <c r="G1120" s="1"/>
    </row>
    <row r="1121" spans="1:7">
      <c r="A1121" s="201" t="s">
        <v>3700</v>
      </c>
      <c r="B1121" s="4">
        <v>3245</v>
      </c>
      <c r="C1121" s="202"/>
      <c r="D1121" s="201" t="s">
        <v>3625</v>
      </c>
      <c r="E1121" s="1"/>
      <c r="G1121" s="1"/>
    </row>
    <row r="1122" spans="1:7">
      <c r="A1122" s="201" t="s">
        <v>3701</v>
      </c>
      <c r="B1122" s="4">
        <v>1312</v>
      </c>
      <c r="C1122" s="202"/>
      <c r="D1122" s="201" t="s">
        <v>3625</v>
      </c>
      <c r="E1122" s="1"/>
      <c r="G1122" s="1"/>
    </row>
    <row r="1123" spans="1:7">
      <c r="A1123" s="201" t="s">
        <v>3702</v>
      </c>
      <c r="B1123" s="4">
        <v>1488</v>
      </c>
      <c r="C1123" s="202"/>
      <c r="D1123" s="201" t="s">
        <v>3625</v>
      </c>
      <c r="E1123" s="1"/>
      <c r="G1123" s="1"/>
    </row>
    <row r="1124" spans="1:7">
      <c r="A1124" s="201" t="s">
        <v>3703</v>
      </c>
      <c r="B1124" s="4">
        <v>1437</v>
      </c>
      <c r="C1124" s="202"/>
      <c r="D1124" s="201" t="s">
        <v>3625</v>
      </c>
      <c r="E1124" s="1"/>
      <c r="G1124" s="1"/>
    </row>
    <row r="1125" spans="1:7">
      <c r="A1125" s="201" t="s">
        <v>3704</v>
      </c>
      <c r="B1125" s="4">
        <v>1754</v>
      </c>
      <c r="C1125" s="202"/>
      <c r="D1125" s="201" t="s">
        <v>3625</v>
      </c>
      <c r="E1125" s="1"/>
      <c r="G1125" s="1"/>
    </row>
    <row r="1126" spans="1:7">
      <c r="E1126" s="1"/>
      <c r="G1126" s="1"/>
    </row>
    <row r="1127" spans="1:7">
      <c r="A1127" s="201" t="s">
        <v>3623</v>
      </c>
      <c r="B1127" s="174">
        <f>B1103</f>
        <v>4428</v>
      </c>
      <c r="D1127" s="212">
        <f>B1127/B1102</f>
        <v>6.0311363543496914E-2</v>
      </c>
      <c r="E1127" s="1"/>
      <c r="G1127" s="1"/>
    </row>
    <row r="1128" spans="1:7">
      <c r="A1128" s="201" t="s">
        <v>3625</v>
      </c>
      <c r="B1128" s="174">
        <f>SUM(B1104:B1125)</f>
        <v>68991</v>
      </c>
      <c r="D1128" s="212">
        <f>B1128/B1102</f>
        <v>0.93968863645650313</v>
      </c>
      <c r="E1128" s="1"/>
      <c r="G1128" s="1"/>
    </row>
    <row r="1129" spans="1:7">
      <c r="A1129" s="201"/>
      <c r="E1129" s="1"/>
      <c r="G1129" s="1"/>
    </row>
    <row r="1130" spans="1:7">
      <c r="E1130" s="1"/>
      <c r="G1130" s="1"/>
    </row>
    <row r="1131" spans="1:7">
      <c r="A1131" s="209" t="s">
        <v>2555</v>
      </c>
      <c r="B1131" s="211">
        <f>SUM(B1132:B1151)</f>
        <v>76793</v>
      </c>
      <c r="E1131" s="1"/>
      <c r="G1131" s="1"/>
    </row>
    <row r="1132" spans="1:7">
      <c r="A1132" s="172" t="s">
        <v>2606</v>
      </c>
      <c r="B1132" s="3">
        <v>2459</v>
      </c>
      <c r="D1132" s="172" t="s">
        <v>2555</v>
      </c>
      <c r="E1132" s="1"/>
      <c r="G1132" s="1"/>
    </row>
    <row r="1133" spans="1:7">
      <c r="A1133" s="172" t="s">
        <v>2608</v>
      </c>
      <c r="B1133" s="3">
        <v>4767</v>
      </c>
      <c r="D1133" s="172" t="s">
        <v>2555</v>
      </c>
      <c r="E1133" s="1"/>
      <c r="G1133" s="1"/>
    </row>
    <row r="1134" spans="1:7">
      <c r="A1134" s="172" t="s">
        <v>2611</v>
      </c>
      <c r="B1134" s="3">
        <v>1790</v>
      </c>
      <c r="D1134" s="172" t="s">
        <v>2555</v>
      </c>
      <c r="E1134" s="1"/>
      <c r="G1134" s="1"/>
    </row>
    <row r="1135" spans="1:7">
      <c r="A1135" s="172" t="s">
        <v>2612</v>
      </c>
      <c r="B1135" s="3">
        <v>4461</v>
      </c>
      <c r="D1135" s="172" t="s">
        <v>2555</v>
      </c>
      <c r="E1135" s="1"/>
      <c r="G1135" s="1"/>
    </row>
    <row r="1136" spans="1:7">
      <c r="A1136" s="172" t="s">
        <v>2613</v>
      </c>
      <c r="B1136" s="3">
        <v>2344</v>
      </c>
      <c r="D1136" s="172" t="s">
        <v>2555</v>
      </c>
      <c r="E1136" s="1"/>
      <c r="G1136" s="1"/>
    </row>
    <row r="1137" spans="1:7">
      <c r="A1137" s="172" t="s">
        <v>439</v>
      </c>
      <c r="B1137" s="3">
        <v>2346</v>
      </c>
      <c r="D1137" s="172" t="s">
        <v>2555</v>
      </c>
      <c r="E1137" s="1"/>
      <c r="G1137" s="1"/>
    </row>
    <row r="1138" spans="1:7">
      <c r="A1138" s="172" t="s">
        <v>2614</v>
      </c>
      <c r="B1138" s="3">
        <v>2415</v>
      </c>
      <c r="D1138" s="172" t="s">
        <v>2555</v>
      </c>
      <c r="E1138" s="1"/>
      <c r="G1138" s="1"/>
    </row>
    <row r="1139" spans="1:7">
      <c r="A1139" s="172" t="s">
        <v>2615</v>
      </c>
      <c r="B1139" s="3">
        <v>4839</v>
      </c>
      <c r="D1139" s="172" t="s">
        <v>2555</v>
      </c>
      <c r="E1139" s="1"/>
      <c r="G1139" s="1"/>
    </row>
    <row r="1140" spans="1:7">
      <c r="A1140" s="172" t="s">
        <v>2616</v>
      </c>
      <c r="B1140" s="3">
        <v>4493</v>
      </c>
      <c r="D1140" s="172" t="s">
        <v>2555</v>
      </c>
      <c r="E1140" s="1"/>
      <c r="G1140" s="1"/>
    </row>
    <row r="1141" spans="1:7">
      <c r="A1141" s="172" t="s">
        <v>2617</v>
      </c>
      <c r="B1141" s="3">
        <v>4271</v>
      </c>
      <c r="D1141" s="172" t="s">
        <v>2555</v>
      </c>
      <c r="E1141" s="1"/>
      <c r="G1141" s="1"/>
    </row>
    <row r="1142" spans="1:7">
      <c r="A1142" s="172" t="s">
        <v>2618</v>
      </c>
      <c r="B1142" s="3">
        <v>3947</v>
      </c>
      <c r="D1142" s="172" t="s">
        <v>2555</v>
      </c>
      <c r="E1142" s="1"/>
      <c r="G1142" s="1"/>
    </row>
    <row r="1143" spans="1:7">
      <c r="A1143" s="172" t="s">
        <v>2619</v>
      </c>
      <c r="B1143" s="3">
        <v>4232</v>
      </c>
      <c r="D1143" s="172" t="s">
        <v>2555</v>
      </c>
      <c r="E1143" s="1"/>
      <c r="G1143" s="1"/>
    </row>
    <row r="1144" spans="1:7">
      <c r="A1144" s="172" t="s">
        <v>2620</v>
      </c>
      <c r="B1144" s="3">
        <v>3926</v>
      </c>
      <c r="D1144" s="172" t="s">
        <v>2555</v>
      </c>
      <c r="E1144" s="1"/>
      <c r="G1144" s="1"/>
    </row>
    <row r="1145" spans="1:7">
      <c r="A1145" s="172" t="s">
        <v>2623</v>
      </c>
      <c r="B1145" s="4">
        <v>4416</v>
      </c>
      <c r="D1145" s="172" t="s">
        <v>2555</v>
      </c>
      <c r="E1145" s="1"/>
      <c r="G1145" s="1"/>
    </row>
    <row r="1146" spans="1:7">
      <c r="A1146" s="172" t="s">
        <v>2624</v>
      </c>
      <c r="B1146" s="3">
        <v>4136</v>
      </c>
      <c r="D1146" s="172" t="s">
        <v>2555</v>
      </c>
      <c r="E1146" s="1"/>
      <c r="G1146" s="1"/>
    </row>
    <row r="1147" spans="1:7">
      <c r="A1147" s="172" t="s">
        <v>2626</v>
      </c>
      <c r="B1147" s="4">
        <v>4450</v>
      </c>
      <c r="D1147" s="172" t="s">
        <v>2555</v>
      </c>
      <c r="E1147" s="1"/>
      <c r="G1147" s="1"/>
    </row>
    <row r="1148" spans="1:7">
      <c r="A1148" s="172" t="s">
        <v>2627</v>
      </c>
      <c r="B1148" s="4">
        <v>4139</v>
      </c>
      <c r="D1148" s="172" t="s">
        <v>2555</v>
      </c>
      <c r="E1148" s="1"/>
      <c r="G1148" s="1"/>
    </row>
    <row r="1149" spans="1:7">
      <c r="A1149" s="172" t="s">
        <v>2628</v>
      </c>
      <c r="B1149" s="4">
        <v>5038</v>
      </c>
      <c r="D1149" s="172" t="s">
        <v>2555</v>
      </c>
      <c r="E1149" s="1"/>
      <c r="G1149" s="1"/>
    </row>
    <row r="1150" spans="1:7">
      <c r="A1150" s="172" t="s">
        <v>2629</v>
      </c>
      <c r="B1150" s="4">
        <v>4827</v>
      </c>
      <c r="D1150" s="172" t="s">
        <v>2555</v>
      </c>
      <c r="E1150" s="1"/>
      <c r="G1150" s="1"/>
    </row>
    <row r="1151" spans="1:7">
      <c r="A1151" s="172" t="s">
        <v>2099</v>
      </c>
      <c r="B1151" s="4">
        <v>3497</v>
      </c>
      <c r="D1151" s="172" t="s">
        <v>2555</v>
      </c>
      <c r="E1151" s="1"/>
      <c r="G1151" s="1"/>
    </row>
    <row r="1152" spans="1:7">
      <c r="E1152" s="1"/>
      <c r="G1152" s="1"/>
    </row>
    <row r="1153" spans="1:7">
      <c r="A1153" s="172" t="s">
        <v>2555</v>
      </c>
      <c r="B1153" s="174">
        <f>SUM(B1132:B1151)</f>
        <v>76793</v>
      </c>
      <c r="D1153" s="212">
        <f>B1153/B1131</f>
        <v>1</v>
      </c>
      <c r="E1153" s="1"/>
      <c r="G1153" s="1"/>
    </row>
    <row r="1154" spans="1:7">
      <c r="E1154" s="1"/>
      <c r="G1154" s="1"/>
    </row>
    <row r="1155" spans="1:7">
      <c r="E1155" s="1"/>
      <c r="G1155" s="1"/>
    </row>
    <row r="1156" spans="1:7">
      <c r="A1156" s="231" t="s">
        <v>2920</v>
      </c>
      <c r="B1156" s="211">
        <f>SUM(B1157:B1174)</f>
        <v>72520</v>
      </c>
      <c r="E1156" s="1"/>
      <c r="G1156" s="1"/>
    </row>
    <row r="1157" spans="1:7">
      <c r="A1157" s="186" t="s">
        <v>3097</v>
      </c>
      <c r="B1157" s="3">
        <v>4702</v>
      </c>
      <c r="C1157" s="185"/>
      <c r="D1157" s="186" t="s">
        <v>2920</v>
      </c>
      <c r="E1157" s="1"/>
      <c r="G1157" s="1"/>
    </row>
    <row r="1158" spans="1:7">
      <c r="A1158" s="186" t="s">
        <v>3102</v>
      </c>
      <c r="B1158" s="3">
        <v>2124</v>
      </c>
      <c r="C1158" s="185"/>
      <c r="D1158" s="186" t="s">
        <v>2920</v>
      </c>
      <c r="E1158" s="1"/>
      <c r="G1158" s="1"/>
    </row>
    <row r="1159" spans="1:7">
      <c r="A1159" s="186" t="s">
        <v>3104</v>
      </c>
      <c r="B1159" s="3">
        <v>4404</v>
      </c>
      <c r="C1159" s="185"/>
      <c r="D1159" s="186" t="s">
        <v>2920</v>
      </c>
      <c r="E1159" s="1"/>
      <c r="G1159" s="1"/>
    </row>
    <row r="1160" spans="1:7">
      <c r="A1160" s="186" t="s">
        <v>3106</v>
      </c>
      <c r="B1160" s="3">
        <v>4959</v>
      </c>
      <c r="C1160" s="185"/>
      <c r="D1160" s="186" t="s">
        <v>2920</v>
      </c>
      <c r="E1160" s="1"/>
      <c r="G1160" s="1"/>
    </row>
    <row r="1161" spans="1:7">
      <c r="A1161" s="186" t="s">
        <v>3107</v>
      </c>
      <c r="B1161" s="3">
        <v>4496</v>
      </c>
      <c r="C1161" s="185"/>
      <c r="D1161" s="186" t="s">
        <v>2920</v>
      </c>
      <c r="E1161" s="1"/>
      <c r="G1161" s="1"/>
    </row>
    <row r="1162" spans="1:7">
      <c r="A1162" s="186" t="s">
        <v>3109</v>
      </c>
      <c r="B1162" s="3">
        <v>4772</v>
      </c>
      <c r="C1162" s="185"/>
      <c r="D1162" s="186" t="s">
        <v>2920</v>
      </c>
      <c r="E1162" s="1"/>
      <c r="G1162" s="1"/>
    </row>
    <row r="1163" spans="1:7">
      <c r="A1163" s="186" t="s">
        <v>3113</v>
      </c>
      <c r="B1163" s="3">
        <v>2634</v>
      </c>
      <c r="C1163" s="185"/>
      <c r="D1163" s="186" t="s">
        <v>2920</v>
      </c>
      <c r="E1163" s="1"/>
      <c r="G1163" s="1"/>
    </row>
    <row r="1164" spans="1:7">
      <c r="A1164" s="186" t="s">
        <v>3114</v>
      </c>
      <c r="B1164" s="3">
        <v>4928</v>
      </c>
      <c r="C1164" s="185"/>
      <c r="D1164" s="186" t="s">
        <v>2920</v>
      </c>
      <c r="E1164" s="1"/>
      <c r="G1164" s="1"/>
    </row>
    <row r="1165" spans="1:7">
      <c r="A1165" s="186" t="s">
        <v>3116</v>
      </c>
      <c r="B1165" s="3">
        <v>4905</v>
      </c>
      <c r="C1165" s="185"/>
      <c r="D1165" s="186" t="s">
        <v>2920</v>
      </c>
      <c r="E1165" s="1"/>
      <c r="G1165" s="1"/>
    </row>
    <row r="1166" spans="1:7">
      <c r="A1166" s="186" t="s">
        <v>3118</v>
      </c>
      <c r="B1166" s="3">
        <v>2353</v>
      </c>
      <c r="C1166" s="185"/>
      <c r="D1166" s="186" t="s">
        <v>2920</v>
      </c>
      <c r="E1166" s="1"/>
      <c r="G1166" s="1"/>
    </row>
    <row r="1167" spans="1:7">
      <c r="A1167" s="186" t="s">
        <v>3119</v>
      </c>
      <c r="B1167" s="3">
        <v>4401</v>
      </c>
      <c r="C1167" s="185"/>
      <c r="D1167" s="186" t="s">
        <v>2920</v>
      </c>
      <c r="E1167" s="1"/>
      <c r="G1167" s="1"/>
    </row>
    <row r="1168" spans="1:7">
      <c r="A1168" s="186" t="s">
        <v>3124</v>
      </c>
      <c r="B1168" s="3">
        <v>4211</v>
      </c>
      <c r="C1168" s="185"/>
      <c r="D1168" s="186" t="s">
        <v>2920</v>
      </c>
      <c r="E1168" s="1"/>
      <c r="G1168" s="1"/>
    </row>
    <row r="1169" spans="1:7">
      <c r="A1169" s="186" t="s">
        <v>3125</v>
      </c>
      <c r="B1169" s="3">
        <v>4890</v>
      </c>
      <c r="C1169" s="185"/>
      <c r="D1169" s="186" t="s">
        <v>2920</v>
      </c>
      <c r="E1169" s="1"/>
      <c r="G1169" s="1"/>
    </row>
    <row r="1170" spans="1:7">
      <c r="A1170" s="186" t="s">
        <v>3126</v>
      </c>
      <c r="B1170" s="3">
        <v>4611</v>
      </c>
      <c r="C1170" s="185"/>
      <c r="D1170" s="186" t="s">
        <v>2920</v>
      </c>
      <c r="E1170" s="1"/>
      <c r="G1170" s="1"/>
    </row>
    <row r="1171" spans="1:7">
      <c r="A1171" s="186" t="s">
        <v>3127</v>
      </c>
      <c r="B1171" s="4">
        <v>4569</v>
      </c>
      <c r="C1171" s="185"/>
      <c r="D1171" s="186" t="s">
        <v>2920</v>
      </c>
      <c r="E1171" s="1"/>
      <c r="G1171" s="1"/>
    </row>
    <row r="1172" spans="1:7">
      <c r="A1172" s="186" t="s">
        <v>3128</v>
      </c>
      <c r="B1172" s="4">
        <v>3725</v>
      </c>
      <c r="C1172" s="185"/>
      <c r="D1172" s="186" t="s">
        <v>2920</v>
      </c>
      <c r="E1172" s="1"/>
      <c r="G1172" s="1"/>
    </row>
    <row r="1173" spans="1:7">
      <c r="A1173" s="186" t="s">
        <v>3142</v>
      </c>
      <c r="B1173" s="3">
        <v>4103</v>
      </c>
      <c r="C1173" s="185"/>
      <c r="D1173" s="186" t="s">
        <v>2926</v>
      </c>
      <c r="E1173" s="1"/>
      <c r="G1173" s="1"/>
    </row>
    <row r="1174" spans="1:7">
      <c r="A1174" s="186" t="s">
        <v>3147</v>
      </c>
      <c r="B1174" s="4">
        <v>1733</v>
      </c>
      <c r="C1174" s="185"/>
      <c r="D1174" s="186" t="s">
        <v>2926</v>
      </c>
      <c r="E1174" s="1"/>
      <c r="G1174" s="1"/>
    </row>
    <row r="1175" spans="1:7">
      <c r="E1175" s="1"/>
      <c r="G1175" s="1"/>
    </row>
    <row r="1176" spans="1:7">
      <c r="A1176" s="186" t="s">
        <v>2920</v>
      </c>
      <c r="B1176" s="174">
        <f>SUM(B1157:B1172)</f>
        <v>66684</v>
      </c>
      <c r="D1176" s="212">
        <f>B1176/B1156</f>
        <v>0.91952564809707671</v>
      </c>
      <c r="E1176" s="1"/>
      <c r="G1176" s="1"/>
    </row>
    <row r="1177" spans="1:7">
      <c r="A1177" s="186" t="s">
        <v>2926</v>
      </c>
      <c r="B1177" s="174">
        <f>SUM(B1173:B1174)</f>
        <v>5836</v>
      </c>
      <c r="D1177" s="212">
        <f>B1177/B1156</f>
        <v>8.0474351902923333E-2</v>
      </c>
      <c r="E1177" s="1"/>
      <c r="G1177" s="1"/>
    </row>
    <row r="1178" spans="1:7">
      <c r="E1178" s="1"/>
      <c r="G1178" s="1"/>
    </row>
    <row r="1179" spans="1:7">
      <c r="E1179" s="1"/>
      <c r="G1179" s="1"/>
    </row>
    <row r="1180" spans="1:7">
      <c r="A1180" s="231" t="s">
        <v>2921</v>
      </c>
      <c r="B1180" s="233">
        <f>SUM(B1181:B1198)</f>
        <v>71289</v>
      </c>
      <c r="C1180" s="185"/>
      <c r="D1180" s="185"/>
      <c r="E1180" s="1"/>
      <c r="G1180" s="1"/>
    </row>
    <row r="1181" spans="1:7">
      <c r="A1181" s="186" t="s">
        <v>3101</v>
      </c>
      <c r="B1181" s="3">
        <v>4418</v>
      </c>
      <c r="C1181" s="185"/>
      <c r="D1181" s="186" t="s">
        <v>2920</v>
      </c>
      <c r="E1181" s="1"/>
      <c r="G1181" s="1"/>
    </row>
    <row r="1182" spans="1:7">
      <c r="A1182" s="186" t="s">
        <v>3098</v>
      </c>
      <c r="B1182" s="4">
        <v>4809</v>
      </c>
      <c r="C1182" s="185"/>
      <c r="D1182" s="186" t="s">
        <v>2921</v>
      </c>
      <c r="E1182" s="1"/>
      <c r="G1182" s="1"/>
    </row>
    <row r="1183" spans="1:7">
      <c r="A1183" s="186" t="s">
        <v>3099</v>
      </c>
      <c r="B1183" s="4">
        <v>2209</v>
      </c>
      <c r="C1183" s="185"/>
      <c r="D1183" s="186" t="s">
        <v>2921</v>
      </c>
      <c r="E1183" s="1"/>
      <c r="G1183" s="1"/>
    </row>
    <row r="1184" spans="1:7">
      <c r="A1184" s="186" t="s">
        <v>3100</v>
      </c>
      <c r="B1184" s="4">
        <v>3975</v>
      </c>
      <c r="C1184" s="185"/>
      <c r="D1184" s="186" t="s">
        <v>2921</v>
      </c>
      <c r="E1184" s="1"/>
      <c r="G1184" s="1"/>
    </row>
    <row r="1185" spans="1:7">
      <c r="A1185" s="186" t="s">
        <v>3103</v>
      </c>
      <c r="B1185" s="4">
        <v>4470</v>
      </c>
      <c r="C1185" s="185"/>
      <c r="D1185" s="186" t="s">
        <v>2921</v>
      </c>
      <c r="E1185" s="1"/>
      <c r="G1185" s="1"/>
    </row>
    <row r="1186" spans="1:7">
      <c r="A1186" s="186" t="s">
        <v>3105</v>
      </c>
      <c r="B1186" s="4">
        <v>2579</v>
      </c>
      <c r="C1186" s="185"/>
      <c r="D1186" s="186" t="s">
        <v>2921</v>
      </c>
      <c r="E1186" s="1"/>
      <c r="G1186" s="1"/>
    </row>
    <row r="1187" spans="1:7">
      <c r="A1187" s="186" t="s">
        <v>3108</v>
      </c>
      <c r="B1187" s="4">
        <v>2350</v>
      </c>
      <c r="C1187" s="185"/>
      <c r="D1187" s="186" t="s">
        <v>2921</v>
      </c>
      <c r="E1187" s="1"/>
      <c r="G1187" s="1"/>
    </row>
    <row r="1188" spans="1:7">
      <c r="A1188" s="186" t="s">
        <v>3110</v>
      </c>
      <c r="B1188" s="4">
        <v>4720</v>
      </c>
      <c r="C1188" s="185"/>
      <c r="D1188" s="186" t="s">
        <v>2921</v>
      </c>
      <c r="E1188" s="1"/>
      <c r="G1188" s="1"/>
    </row>
    <row r="1189" spans="1:7">
      <c r="A1189" s="186" t="s">
        <v>3111</v>
      </c>
      <c r="B1189" s="4">
        <v>5237</v>
      </c>
      <c r="C1189" s="185"/>
      <c r="D1189" s="186" t="s">
        <v>2921</v>
      </c>
      <c r="E1189" s="1"/>
      <c r="G1189" s="1"/>
    </row>
    <row r="1190" spans="1:7">
      <c r="A1190" s="186" t="s">
        <v>3112</v>
      </c>
      <c r="B1190" s="4">
        <v>2055</v>
      </c>
      <c r="C1190" s="185"/>
      <c r="D1190" s="186" t="s">
        <v>2921</v>
      </c>
      <c r="E1190" s="1"/>
      <c r="G1190" s="1"/>
    </row>
    <row r="1191" spans="1:7">
      <c r="A1191" s="186" t="s">
        <v>3115</v>
      </c>
      <c r="B1191" s="4">
        <v>4502</v>
      </c>
      <c r="C1191" s="185"/>
      <c r="D1191" s="186" t="s">
        <v>2921</v>
      </c>
      <c r="E1191" s="1"/>
      <c r="G1191" s="1"/>
    </row>
    <row r="1192" spans="1:7">
      <c r="A1192" s="186" t="s">
        <v>3117</v>
      </c>
      <c r="B1192" s="4">
        <v>4686</v>
      </c>
      <c r="C1192" s="185"/>
      <c r="D1192" s="186" t="s">
        <v>2921</v>
      </c>
      <c r="E1192" s="1"/>
      <c r="G1192" s="1"/>
    </row>
    <row r="1193" spans="1:7">
      <c r="A1193" s="186" t="s">
        <v>1268</v>
      </c>
      <c r="B1193" s="4">
        <v>4180</v>
      </c>
      <c r="C1193" s="185"/>
      <c r="D1193" s="186" t="s">
        <v>2921</v>
      </c>
      <c r="E1193" s="1"/>
      <c r="G1193" s="1"/>
    </row>
    <row r="1194" spans="1:7">
      <c r="A1194" s="186" t="s">
        <v>2939</v>
      </c>
      <c r="B1194" s="4">
        <v>4807</v>
      </c>
      <c r="C1194" s="185"/>
      <c r="D1194" s="186" t="s">
        <v>2921</v>
      </c>
      <c r="E1194" s="1"/>
      <c r="G1194" s="1"/>
    </row>
    <row r="1195" spans="1:7">
      <c r="A1195" s="186" t="s">
        <v>3120</v>
      </c>
      <c r="B1195" s="4">
        <v>4755</v>
      </c>
      <c r="C1195" s="185"/>
      <c r="D1195" s="186" t="s">
        <v>2921</v>
      </c>
      <c r="E1195" s="1"/>
      <c r="G1195" s="1"/>
    </row>
    <row r="1196" spans="1:7">
      <c r="A1196" s="186" t="s">
        <v>3121</v>
      </c>
      <c r="B1196" s="4">
        <v>2100</v>
      </c>
      <c r="C1196" s="185"/>
      <c r="D1196" s="186" t="s">
        <v>2921</v>
      </c>
      <c r="E1196" s="1"/>
      <c r="G1196" s="1"/>
    </row>
    <row r="1197" spans="1:7">
      <c r="A1197" s="186" t="s">
        <v>3122</v>
      </c>
      <c r="B1197" s="4">
        <v>4845</v>
      </c>
      <c r="C1197" s="185"/>
      <c r="D1197" s="186" t="s">
        <v>2921</v>
      </c>
      <c r="E1197" s="1"/>
      <c r="G1197" s="1"/>
    </row>
    <row r="1198" spans="1:7">
      <c r="A1198" s="186" t="s">
        <v>3123</v>
      </c>
      <c r="B1198" s="4">
        <v>4592</v>
      </c>
      <c r="C1198" s="185"/>
      <c r="D1198" s="186" t="s">
        <v>2921</v>
      </c>
      <c r="E1198" s="1"/>
      <c r="G1198" s="1"/>
    </row>
    <row r="1199" spans="1:7">
      <c r="E1199" s="1"/>
      <c r="G1199" s="1"/>
    </row>
    <row r="1200" spans="1:7">
      <c r="A1200" s="186" t="s">
        <v>2920</v>
      </c>
      <c r="B1200" s="174">
        <f>B1181</f>
        <v>4418</v>
      </c>
      <c r="D1200" s="212">
        <f>B1200/B1180</f>
        <v>6.1973095428467226E-2</v>
      </c>
      <c r="E1200" s="1"/>
      <c r="G1200" s="1"/>
    </row>
    <row r="1201" spans="1:7">
      <c r="A1201" s="186" t="s">
        <v>2921</v>
      </c>
      <c r="B1201" s="174">
        <f>SUM(B1182:B1198)</f>
        <v>66871</v>
      </c>
      <c r="D1201" s="212">
        <f>B1201/B1180</f>
        <v>0.93802690457153282</v>
      </c>
      <c r="E1201" s="1"/>
      <c r="G1201" s="1"/>
    </row>
    <row r="1202" spans="1:7">
      <c r="E1202" s="1"/>
      <c r="G1202" s="1"/>
    </row>
    <row r="1203" spans="1:7">
      <c r="E1203" s="1"/>
      <c r="G1203" s="1"/>
    </row>
    <row r="1204" spans="1:7">
      <c r="A1204" s="231" t="s">
        <v>2922</v>
      </c>
      <c r="B1204" s="234">
        <f>SUM(B1205:B1222)</f>
        <v>71949</v>
      </c>
      <c r="C1204" s="185"/>
      <c r="D1204" s="185"/>
      <c r="E1204" s="1"/>
      <c r="G1204" s="1"/>
    </row>
    <row r="1205" spans="1:7">
      <c r="A1205" s="186" t="s">
        <v>3072</v>
      </c>
      <c r="B1205" s="3">
        <v>5460</v>
      </c>
      <c r="C1205" s="185"/>
      <c r="D1205" s="186" t="s">
        <v>2912</v>
      </c>
      <c r="E1205" s="1"/>
      <c r="G1205" s="1"/>
    </row>
    <row r="1206" spans="1:7">
      <c r="A1206" s="186" t="s">
        <v>3081</v>
      </c>
      <c r="B1206" s="3">
        <v>1956</v>
      </c>
      <c r="C1206" s="185"/>
      <c r="D1206" s="186" t="s">
        <v>2912</v>
      </c>
      <c r="E1206" s="1"/>
      <c r="G1206" s="1"/>
    </row>
    <row r="1207" spans="1:7">
      <c r="A1207" s="186" t="s">
        <v>2987</v>
      </c>
      <c r="B1207" s="3">
        <v>1762</v>
      </c>
      <c r="C1207" s="185"/>
      <c r="D1207" s="186" t="s">
        <v>2914</v>
      </c>
      <c r="E1207" s="1"/>
      <c r="G1207" s="1"/>
    </row>
    <row r="1208" spans="1:7">
      <c r="A1208" s="186" t="s">
        <v>2988</v>
      </c>
      <c r="B1208" s="3">
        <v>1891</v>
      </c>
      <c r="C1208" s="185"/>
      <c r="D1208" s="186" t="s">
        <v>2914</v>
      </c>
      <c r="E1208" s="1"/>
      <c r="G1208" s="1"/>
    </row>
    <row r="1209" spans="1:7">
      <c r="A1209" s="186" t="s">
        <v>2989</v>
      </c>
      <c r="B1209" s="3">
        <v>1941</v>
      </c>
      <c r="C1209" s="185"/>
      <c r="D1209" s="186" t="s">
        <v>2914</v>
      </c>
      <c r="E1209" s="1"/>
      <c r="G1209" s="1"/>
    </row>
    <row r="1210" spans="1:7">
      <c r="A1210" s="186" t="s">
        <v>2990</v>
      </c>
      <c r="B1210" s="3">
        <v>2179</v>
      </c>
      <c r="C1210" s="185"/>
      <c r="D1210" s="186" t="s">
        <v>2914</v>
      </c>
      <c r="E1210" s="1"/>
      <c r="G1210" s="1"/>
    </row>
    <row r="1211" spans="1:7">
      <c r="A1211" s="186" t="s">
        <v>2991</v>
      </c>
      <c r="B1211" s="3">
        <v>2310</v>
      </c>
      <c r="C1211" s="185"/>
      <c r="D1211" s="186" t="s">
        <v>2914</v>
      </c>
      <c r="E1211" s="1"/>
      <c r="G1211" s="1"/>
    </row>
    <row r="1212" spans="1:7">
      <c r="A1212" s="186" t="s">
        <v>2992</v>
      </c>
      <c r="B1212" s="3">
        <v>1670</v>
      </c>
      <c r="C1212" s="185"/>
      <c r="D1212" s="186" t="s">
        <v>2914</v>
      </c>
      <c r="E1212" s="1"/>
      <c r="G1212" s="1"/>
    </row>
    <row r="1213" spans="1:7">
      <c r="A1213" s="186" t="s">
        <v>3002</v>
      </c>
      <c r="B1213" s="3">
        <v>2421</v>
      </c>
      <c r="C1213" s="185"/>
      <c r="D1213" s="186" t="s">
        <v>2914</v>
      </c>
      <c r="E1213" s="1"/>
      <c r="G1213" s="1"/>
    </row>
    <row r="1214" spans="1:7">
      <c r="A1214" s="186" t="s">
        <v>2984</v>
      </c>
      <c r="B1214" s="4">
        <v>2240</v>
      </c>
      <c r="C1214" s="185"/>
      <c r="D1214" s="186" t="s">
        <v>2922</v>
      </c>
      <c r="E1214" s="1"/>
      <c r="G1214" s="1"/>
    </row>
    <row r="1215" spans="1:7">
      <c r="A1215" s="186" t="s">
        <v>3075</v>
      </c>
      <c r="B1215" s="3">
        <v>6374</v>
      </c>
      <c r="C1215" s="185"/>
      <c r="D1215" s="186" t="s">
        <v>2922</v>
      </c>
      <c r="E1215" s="1"/>
      <c r="G1215" s="1"/>
    </row>
    <row r="1216" spans="1:7">
      <c r="A1216" s="186" t="s">
        <v>3076</v>
      </c>
      <c r="B1216" s="3">
        <v>5670</v>
      </c>
      <c r="C1216" s="185"/>
      <c r="D1216" s="186" t="s">
        <v>2922</v>
      </c>
      <c r="E1216" s="1"/>
      <c r="G1216" s="1"/>
    </row>
    <row r="1217" spans="1:7">
      <c r="A1217" s="186" t="s">
        <v>3077</v>
      </c>
      <c r="B1217" s="3">
        <v>5820</v>
      </c>
      <c r="C1217" s="185"/>
      <c r="D1217" s="186" t="s">
        <v>2922</v>
      </c>
      <c r="E1217" s="1"/>
      <c r="G1217" s="1"/>
    </row>
    <row r="1218" spans="1:7">
      <c r="A1218" s="186" t="s">
        <v>3078</v>
      </c>
      <c r="B1218" s="3">
        <v>6713</v>
      </c>
      <c r="C1218" s="185"/>
      <c r="D1218" s="186" t="s">
        <v>2922</v>
      </c>
      <c r="E1218" s="1"/>
      <c r="G1218" s="1"/>
    </row>
    <row r="1219" spans="1:7">
      <c r="A1219" s="186" t="s">
        <v>3079</v>
      </c>
      <c r="B1219" s="3">
        <v>6123</v>
      </c>
      <c r="C1219" s="185"/>
      <c r="D1219" s="186" t="s">
        <v>2922</v>
      </c>
      <c r="E1219" s="1"/>
      <c r="G1219" s="1"/>
    </row>
    <row r="1220" spans="1:7">
      <c r="A1220" s="186" t="s">
        <v>3080</v>
      </c>
      <c r="B1220" s="3">
        <v>6302</v>
      </c>
      <c r="C1220" s="185"/>
      <c r="D1220" s="186" t="s">
        <v>2922</v>
      </c>
      <c r="E1220" s="1"/>
      <c r="G1220" s="1"/>
    </row>
    <row r="1221" spans="1:7">
      <c r="A1221" s="186" t="s">
        <v>3081</v>
      </c>
      <c r="B1221" s="3">
        <v>4635</v>
      </c>
      <c r="C1221" s="185"/>
      <c r="D1221" s="186" t="s">
        <v>2922</v>
      </c>
      <c r="E1221" s="1"/>
      <c r="G1221" s="1"/>
    </row>
    <row r="1222" spans="1:7">
      <c r="A1222" s="186" t="s">
        <v>3082</v>
      </c>
      <c r="B1222" s="3">
        <v>6482</v>
      </c>
      <c r="C1222" s="185"/>
      <c r="D1222" s="186" t="s">
        <v>2922</v>
      </c>
      <c r="E1222" s="1"/>
      <c r="G1222" s="1"/>
    </row>
    <row r="1223" spans="1:7">
      <c r="E1223" s="1"/>
      <c r="G1223" s="1"/>
    </row>
    <row r="1224" spans="1:7">
      <c r="A1224" s="186" t="s">
        <v>2912</v>
      </c>
      <c r="B1224" s="174">
        <f>SUM(B1205:B1206)</f>
        <v>7416</v>
      </c>
      <c r="D1224" s="212">
        <f>B1224/B1204</f>
        <v>0.10307301004878455</v>
      </c>
      <c r="E1224" s="1"/>
      <c r="G1224" s="1"/>
    </row>
    <row r="1225" spans="1:7">
      <c r="A1225" s="186" t="s">
        <v>2914</v>
      </c>
      <c r="B1225" s="174">
        <f>SUM(B1207:B1213)</f>
        <v>14174</v>
      </c>
      <c r="D1225" s="212">
        <f>B1225/B1204</f>
        <v>0.19700065324048979</v>
      </c>
      <c r="E1225" s="1"/>
      <c r="G1225" s="1"/>
    </row>
    <row r="1226" spans="1:7">
      <c r="A1226" s="186" t="s">
        <v>2922</v>
      </c>
      <c r="B1226" s="174">
        <f>SUM(B1214:B1222)</f>
        <v>50359</v>
      </c>
      <c r="D1226" s="212">
        <f>B1226/B1204</f>
        <v>0.69992633671072568</v>
      </c>
      <c r="E1226" s="1"/>
      <c r="G1226" s="1"/>
    </row>
    <row r="1227" spans="1:7">
      <c r="E1227" s="1"/>
      <c r="G1227" s="1"/>
    </row>
    <row r="1228" spans="1:7">
      <c r="E1228" s="1"/>
      <c r="G1228" s="1"/>
    </row>
    <row r="1229" spans="1:7">
      <c r="A1229" s="220" t="s">
        <v>3964</v>
      </c>
      <c r="B1229" s="221">
        <f>SUM(B1230:B1245)</f>
        <v>75023</v>
      </c>
      <c r="C1229" s="193"/>
      <c r="D1229" s="193"/>
      <c r="E1229" s="1"/>
      <c r="G1229" s="1"/>
    </row>
    <row r="1230" spans="1:7">
      <c r="A1230" s="191" t="s">
        <v>3296</v>
      </c>
      <c r="B1230" s="3">
        <v>5569</v>
      </c>
      <c r="C1230" s="192"/>
      <c r="D1230" s="191" t="s">
        <v>3226</v>
      </c>
      <c r="E1230" s="1"/>
      <c r="G1230" s="1"/>
    </row>
    <row r="1231" spans="1:7">
      <c r="A1231" s="191" t="s">
        <v>3297</v>
      </c>
      <c r="B1231" s="3">
        <v>8177</v>
      </c>
      <c r="C1231" s="192"/>
      <c r="D1231" s="191" t="s">
        <v>3226</v>
      </c>
      <c r="E1231" s="1"/>
      <c r="G1231" s="1"/>
    </row>
    <row r="1232" spans="1:7">
      <c r="A1232" s="191" t="s">
        <v>3304</v>
      </c>
      <c r="B1232" s="3">
        <v>6019</v>
      </c>
      <c r="C1232" s="192"/>
      <c r="D1232" s="191" t="s">
        <v>3226</v>
      </c>
      <c r="E1232" s="1"/>
      <c r="G1232" s="1"/>
    </row>
    <row r="1233" spans="1:7">
      <c r="A1233" s="191" t="s">
        <v>3307</v>
      </c>
      <c r="B1233" s="3">
        <v>3168</v>
      </c>
      <c r="C1233" s="192"/>
      <c r="D1233" s="191" t="s">
        <v>3226</v>
      </c>
      <c r="E1233" s="1"/>
      <c r="G1233" s="1"/>
    </row>
    <row r="1234" spans="1:7">
      <c r="A1234" s="191" t="s">
        <v>3308</v>
      </c>
      <c r="B1234" s="3">
        <v>2792</v>
      </c>
      <c r="C1234" s="192"/>
      <c r="D1234" s="191" t="s">
        <v>3226</v>
      </c>
      <c r="E1234" s="1"/>
      <c r="G1234" s="1"/>
    </row>
    <row r="1235" spans="1:7">
      <c r="A1235" s="191" t="s">
        <v>3293</v>
      </c>
      <c r="B1235" s="4">
        <v>5901</v>
      </c>
      <c r="C1235" s="192"/>
      <c r="D1235" s="191" t="s">
        <v>3235</v>
      </c>
      <c r="E1235" s="1"/>
      <c r="G1235" s="1"/>
    </row>
    <row r="1236" spans="1:7">
      <c r="A1236" s="193" t="s">
        <v>2173</v>
      </c>
      <c r="B1236" s="4">
        <v>3038</v>
      </c>
      <c r="C1236" s="193"/>
      <c r="D1236" s="191" t="s">
        <v>3235</v>
      </c>
      <c r="E1236" s="1"/>
      <c r="G1236" s="1"/>
    </row>
    <row r="1237" spans="1:7">
      <c r="A1237" s="191" t="s">
        <v>3298</v>
      </c>
      <c r="B1237" s="4">
        <v>6145</v>
      </c>
      <c r="C1237" s="192"/>
      <c r="D1237" s="191" t="s">
        <v>3235</v>
      </c>
      <c r="E1237" s="1"/>
      <c r="G1237" s="1"/>
    </row>
    <row r="1238" spans="1:7">
      <c r="A1238" s="191" t="s">
        <v>3299</v>
      </c>
      <c r="B1238" s="4">
        <v>9271</v>
      </c>
      <c r="C1238" s="192"/>
      <c r="D1238" s="191" t="s">
        <v>3235</v>
      </c>
      <c r="E1238" s="1"/>
      <c r="G1238" s="1"/>
    </row>
    <row r="1239" spans="1:7">
      <c r="A1239" s="191" t="s">
        <v>3303</v>
      </c>
      <c r="B1239" s="4">
        <v>2951</v>
      </c>
      <c r="C1239" s="192"/>
      <c r="D1239" s="191" t="s">
        <v>3235</v>
      </c>
      <c r="E1239" s="1"/>
      <c r="G1239" s="1"/>
    </row>
    <row r="1240" spans="1:7">
      <c r="A1240" s="191" t="s">
        <v>3307</v>
      </c>
      <c r="B1240" s="4">
        <v>9</v>
      </c>
      <c r="C1240" s="192"/>
      <c r="D1240" s="191" t="s">
        <v>3235</v>
      </c>
      <c r="E1240" s="1"/>
      <c r="G1240" s="1"/>
    </row>
    <row r="1241" spans="1:7">
      <c r="A1241" s="191" t="s">
        <v>3309</v>
      </c>
      <c r="B1241" s="4">
        <v>3146</v>
      </c>
      <c r="C1241" s="192"/>
      <c r="D1241" s="191" t="s">
        <v>3235</v>
      </c>
      <c r="E1241" s="1"/>
      <c r="G1241" s="1"/>
    </row>
    <row r="1242" spans="1:7">
      <c r="A1242" s="191" t="s">
        <v>3436</v>
      </c>
      <c r="B1242" s="3">
        <v>3252</v>
      </c>
      <c r="C1242" s="192"/>
      <c r="D1242" s="191" t="s">
        <v>3235</v>
      </c>
      <c r="E1242" s="1"/>
      <c r="G1242" s="1"/>
    </row>
    <row r="1243" spans="1:7">
      <c r="A1243" s="191" t="s">
        <v>3437</v>
      </c>
      <c r="B1243" s="3">
        <v>5203</v>
      </c>
      <c r="C1243" s="192"/>
      <c r="D1243" s="191" t="s">
        <v>3235</v>
      </c>
      <c r="E1243" s="1"/>
      <c r="G1243" s="1"/>
    </row>
    <row r="1244" spans="1:7">
      <c r="A1244" s="191" t="s">
        <v>3452</v>
      </c>
      <c r="B1244" s="3">
        <v>5193</v>
      </c>
      <c r="C1244" s="192"/>
      <c r="D1244" s="191" t="s">
        <v>3235</v>
      </c>
      <c r="E1244" s="1"/>
      <c r="G1244" s="1"/>
    </row>
    <row r="1245" spans="1:7">
      <c r="A1245" s="191" t="s">
        <v>3455</v>
      </c>
      <c r="B1245" s="3">
        <v>5189</v>
      </c>
      <c r="C1245" s="192"/>
      <c r="D1245" s="191" t="s">
        <v>3235</v>
      </c>
      <c r="E1245" s="1"/>
      <c r="G1245" s="1"/>
    </row>
    <row r="1246" spans="1:7">
      <c r="E1246" s="1"/>
      <c r="G1246" s="1"/>
    </row>
    <row r="1247" spans="1:7">
      <c r="A1247" s="191" t="s">
        <v>3226</v>
      </c>
      <c r="B1247" s="174">
        <f>SUM(B1230:B1234)</f>
        <v>25725</v>
      </c>
      <c r="D1247" s="212">
        <f>B1247/B1229</f>
        <v>0.34289484558068861</v>
      </c>
      <c r="E1247" s="1"/>
      <c r="G1247" s="1"/>
    </row>
    <row r="1248" spans="1:7">
      <c r="A1248" s="191" t="s">
        <v>3235</v>
      </c>
      <c r="B1248" s="174">
        <f>SUM(B1235:B1245)</f>
        <v>49298</v>
      </c>
      <c r="D1248" s="212">
        <f>B1248/B1229</f>
        <v>0.65710515441931139</v>
      </c>
      <c r="E1248" s="1"/>
      <c r="G1248" s="1"/>
    </row>
    <row r="1249" spans="1:7">
      <c r="E1249" s="1"/>
      <c r="G1249" s="1"/>
    </row>
    <row r="1250" spans="1:7">
      <c r="E1250" s="1"/>
      <c r="G1250" s="1"/>
    </row>
    <row r="1251" spans="1:7">
      <c r="A1251" s="231" t="s">
        <v>2923</v>
      </c>
      <c r="B1251" s="233">
        <f>SUM(B1252:B1271)</f>
        <v>78317</v>
      </c>
      <c r="C1251" s="185"/>
      <c r="D1251" s="185"/>
      <c r="E1251" s="1"/>
      <c r="G1251" s="1"/>
    </row>
    <row r="1252" spans="1:7">
      <c r="A1252" s="186" t="s">
        <v>2959</v>
      </c>
      <c r="B1252" s="4">
        <v>4261</v>
      </c>
      <c r="C1252" s="185"/>
      <c r="D1252" s="186" t="s">
        <v>2960</v>
      </c>
      <c r="E1252" s="1"/>
      <c r="G1252" s="1"/>
    </row>
    <row r="1253" spans="1:7">
      <c r="A1253" s="186" t="s">
        <v>2976</v>
      </c>
      <c r="B1253" s="4">
        <v>3598</v>
      </c>
      <c r="C1253" s="185"/>
      <c r="D1253" s="186" t="s">
        <v>2922</v>
      </c>
      <c r="E1253" s="1"/>
      <c r="G1253" s="1"/>
    </row>
    <row r="1254" spans="1:7">
      <c r="A1254" s="186" t="s">
        <v>2980</v>
      </c>
      <c r="B1254" s="4">
        <v>1600</v>
      </c>
      <c r="C1254" s="185"/>
      <c r="D1254" s="186" t="s">
        <v>2922</v>
      </c>
      <c r="E1254" s="1"/>
      <c r="G1254" s="1"/>
    </row>
    <row r="1255" spans="1:7">
      <c r="A1255" s="186" t="s">
        <v>2958</v>
      </c>
      <c r="B1255" s="4">
        <v>4353</v>
      </c>
      <c r="C1255" s="185"/>
      <c r="D1255" s="186" t="s">
        <v>2923</v>
      </c>
      <c r="E1255" s="1"/>
      <c r="G1255" s="1"/>
    </row>
    <row r="1256" spans="1:7">
      <c r="A1256" s="186" t="s">
        <v>2965</v>
      </c>
      <c r="B1256" s="4">
        <v>4556</v>
      </c>
      <c r="C1256" s="185"/>
      <c r="D1256" s="186" t="s">
        <v>2966</v>
      </c>
      <c r="E1256" s="1"/>
      <c r="G1256" s="1"/>
    </row>
    <row r="1257" spans="1:7">
      <c r="A1257" s="186" t="s">
        <v>2968</v>
      </c>
      <c r="B1257" s="4">
        <v>2221</v>
      </c>
      <c r="C1257" s="185"/>
      <c r="D1257" s="186" t="s">
        <v>2923</v>
      </c>
      <c r="E1257" s="1"/>
      <c r="G1257" s="1"/>
    </row>
    <row r="1258" spans="1:7">
      <c r="A1258" s="186" t="s">
        <v>2972</v>
      </c>
      <c r="B1258" s="4">
        <v>3860</v>
      </c>
      <c r="C1258" s="185"/>
      <c r="D1258" s="186" t="s">
        <v>2966</v>
      </c>
      <c r="E1258" s="1"/>
      <c r="G1258" s="1"/>
    </row>
    <row r="1259" spans="1:7">
      <c r="A1259" s="186" t="s">
        <v>2974</v>
      </c>
      <c r="B1259" s="4">
        <v>5388</v>
      </c>
      <c r="C1259" s="185"/>
      <c r="D1259" s="186" t="s">
        <v>2923</v>
      </c>
      <c r="E1259" s="1"/>
      <c r="G1259" s="1"/>
    </row>
    <row r="1260" spans="1:7">
      <c r="A1260" s="186" t="s">
        <v>2975</v>
      </c>
      <c r="B1260" s="4">
        <v>3795</v>
      </c>
      <c r="C1260" s="185"/>
      <c r="D1260" s="186" t="s">
        <v>2923</v>
      </c>
      <c r="E1260" s="1"/>
      <c r="G1260" s="1"/>
    </row>
    <row r="1261" spans="1:7">
      <c r="A1261" s="186" t="s">
        <v>2980</v>
      </c>
      <c r="B1261" s="4">
        <v>127</v>
      </c>
      <c r="C1261" s="185"/>
      <c r="D1261" s="186" t="s">
        <v>2923</v>
      </c>
      <c r="E1261" s="1"/>
      <c r="G1261" s="1"/>
    </row>
    <row r="1262" spans="1:7">
      <c r="A1262" s="186" t="s">
        <v>2982</v>
      </c>
      <c r="B1262" s="4">
        <v>2067</v>
      </c>
      <c r="C1262" s="185"/>
      <c r="D1262" s="186" t="s">
        <v>2923</v>
      </c>
      <c r="E1262" s="1"/>
      <c r="G1262" s="1"/>
    </row>
    <row r="1263" spans="1:7">
      <c r="A1263" s="186" t="s">
        <v>2983</v>
      </c>
      <c r="B1263" s="4">
        <v>4374</v>
      </c>
      <c r="C1263" s="185"/>
      <c r="D1263" s="186" t="s">
        <v>2923</v>
      </c>
      <c r="E1263" s="1"/>
      <c r="G1263" s="1"/>
    </row>
    <row r="1264" spans="1:7">
      <c r="A1264" s="186" t="s">
        <v>2985</v>
      </c>
      <c r="B1264" s="4">
        <v>4007</v>
      </c>
      <c r="C1264" s="185"/>
      <c r="D1264" s="186" t="s">
        <v>2966</v>
      </c>
      <c r="E1264" s="1"/>
      <c r="G1264" s="1"/>
    </row>
    <row r="1265" spans="1:7">
      <c r="A1265" s="186" t="s">
        <v>3138</v>
      </c>
      <c r="B1265" s="3">
        <v>6818</v>
      </c>
      <c r="C1265" s="185"/>
      <c r="D1265" s="186" t="s">
        <v>2923</v>
      </c>
      <c r="E1265" s="1"/>
      <c r="G1265" s="1"/>
    </row>
    <row r="1266" spans="1:7">
      <c r="A1266" s="186" t="s">
        <v>3143</v>
      </c>
      <c r="B1266" s="3">
        <v>1641</v>
      </c>
      <c r="C1266" s="185"/>
      <c r="D1266" s="186" t="s">
        <v>2923</v>
      </c>
      <c r="E1266" s="1"/>
      <c r="G1266" s="1"/>
    </row>
    <row r="1267" spans="1:7">
      <c r="A1267" s="186" t="s">
        <v>2093</v>
      </c>
      <c r="B1267" s="3">
        <v>1520</v>
      </c>
      <c r="C1267" s="185"/>
      <c r="D1267" s="186" t="s">
        <v>2923</v>
      </c>
      <c r="E1267" s="1"/>
      <c r="G1267" s="1"/>
    </row>
    <row r="1268" spans="1:7">
      <c r="A1268" s="186" t="s">
        <v>3149</v>
      </c>
      <c r="B1268" s="3">
        <v>5740</v>
      </c>
      <c r="C1268" s="185"/>
      <c r="D1268" s="186" t="s">
        <v>2923</v>
      </c>
      <c r="E1268" s="1"/>
      <c r="G1268" s="1"/>
    </row>
    <row r="1269" spans="1:7">
      <c r="A1269" s="186" t="s">
        <v>3151</v>
      </c>
      <c r="B1269" s="3">
        <v>5512</v>
      </c>
      <c r="C1269" s="185"/>
      <c r="D1269" s="186" t="s">
        <v>2923</v>
      </c>
      <c r="E1269" s="1"/>
      <c r="G1269" s="1"/>
    </row>
    <row r="1270" spans="1:7">
      <c r="A1270" s="186" t="s">
        <v>1915</v>
      </c>
      <c r="B1270" s="3">
        <v>6804</v>
      </c>
      <c r="C1270" s="185"/>
      <c r="D1270" s="186" t="s">
        <v>2923</v>
      </c>
      <c r="E1270" s="1"/>
      <c r="G1270" s="1"/>
    </row>
    <row r="1271" spans="1:7">
      <c r="A1271" s="186" t="s">
        <v>3158</v>
      </c>
      <c r="B1271" s="3">
        <v>6075</v>
      </c>
      <c r="C1271" s="185"/>
      <c r="D1271" s="186" t="s">
        <v>2923</v>
      </c>
      <c r="E1271" s="1"/>
      <c r="G1271" s="1"/>
    </row>
    <row r="1272" spans="1:7">
      <c r="E1272" s="1"/>
      <c r="G1272" s="1"/>
    </row>
    <row r="1273" spans="1:7">
      <c r="A1273" s="186" t="s">
        <v>2922</v>
      </c>
      <c r="B1273" s="174">
        <f>SUM(B1252:B1254)</f>
        <v>9459</v>
      </c>
      <c r="D1273" s="212">
        <f>B1273/B1251</f>
        <v>0.12077837506543918</v>
      </c>
      <c r="E1273" s="1"/>
      <c r="G1273" s="1"/>
    </row>
    <row r="1274" spans="1:7">
      <c r="A1274" s="186" t="s">
        <v>2923</v>
      </c>
      <c r="B1274" s="174">
        <f>SUM(B1255:B1271)</f>
        <v>68858</v>
      </c>
      <c r="D1274" s="212">
        <f>B1274/B1251</f>
        <v>0.8792216249345608</v>
      </c>
      <c r="E1274" s="1"/>
      <c r="G1274" s="1"/>
    </row>
    <row r="1275" spans="1:7">
      <c r="E1275" s="1"/>
      <c r="G1275" s="1"/>
    </row>
    <row r="1276" spans="1:7">
      <c r="E1276" s="1"/>
      <c r="G1276" s="1"/>
    </row>
    <row r="1277" spans="1:7">
      <c r="A1277" s="227" t="s">
        <v>3498</v>
      </c>
      <c r="B1277" s="228">
        <f>SUM(B1278:B1298)</f>
        <v>76194</v>
      </c>
      <c r="C1277" s="198"/>
      <c r="D1277" s="198"/>
      <c r="E1277" s="1"/>
      <c r="G1277" s="1"/>
    </row>
    <row r="1278" spans="1:7">
      <c r="A1278" s="197" t="s">
        <v>3530</v>
      </c>
      <c r="B1278" s="3">
        <v>4614</v>
      </c>
      <c r="C1278" s="198"/>
      <c r="D1278" s="197" t="s">
        <v>3498</v>
      </c>
      <c r="E1278" s="1"/>
      <c r="G1278" s="1"/>
    </row>
    <row r="1279" spans="1:7">
      <c r="A1279" s="197" t="s">
        <v>3531</v>
      </c>
      <c r="B1279" s="3">
        <v>3790</v>
      </c>
      <c r="C1279" s="198"/>
      <c r="D1279" s="197" t="s">
        <v>3498</v>
      </c>
      <c r="E1279" s="1"/>
      <c r="G1279" s="1"/>
    </row>
    <row r="1280" spans="1:7">
      <c r="A1280" s="197" t="s">
        <v>3532</v>
      </c>
      <c r="B1280" s="3">
        <v>1926</v>
      </c>
      <c r="C1280" s="198"/>
      <c r="D1280" s="197" t="s">
        <v>3498</v>
      </c>
      <c r="E1280" s="1"/>
      <c r="G1280" s="1"/>
    </row>
    <row r="1281" spans="1:7">
      <c r="A1281" s="197" t="s">
        <v>2517</v>
      </c>
      <c r="B1281" s="3">
        <v>3715</v>
      </c>
      <c r="C1281" s="198"/>
      <c r="D1281" s="197" t="s">
        <v>3498</v>
      </c>
      <c r="E1281" s="1"/>
      <c r="G1281" s="1"/>
    </row>
    <row r="1282" spans="1:7">
      <c r="A1282" s="197" t="s">
        <v>3533</v>
      </c>
      <c r="B1282" s="3">
        <v>3937</v>
      </c>
      <c r="C1282" s="198"/>
      <c r="D1282" s="197" t="s">
        <v>3498</v>
      </c>
      <c r="E1282" s="1"/>
      <c r="G1282" s="1"/>
    </row>
    <row r="1283" spans="1:7">
      <c r="A1283" s="197" t="s">
        <v>3534</v>
      </c>
      <c r="B1283" s="3">
        <v>3982</v>
      </c>
      <c r="C1283" s="198"/>
      <c r="D1283" s="197" t="s">
        <v>3498</v>
      </c>
      <c r="E1283" s="1"/>
      <c r="G1283" s="1"/>
    </row>
    <row r="1284" spans="1:7">
      <c r="A1284" s="197" t="s">
        <v>3535</v>
      </c>
      <c r="B1284" s="3">
        <v>3843</v>
      </c>
      <c r="C1284" s="198"/>
      <c r="D1284" s="197" t="s">
        <v>3498</v>
      </c>
      <c r="E1284" s="1"/>
      <c r="G1284" s="1"/>
    </row>
    <row r="1285" spans="1:7">
      <c r="A1285" s="197" t="s">
        <v>3536</v>
      </c>
      <c r="B1285" s="3">
        <v>3109</v>
      </c>
      <c r="C1285" s="198"/>
      <c r="D1285" s="197" t="s">
        <v>3498</v>
      </c>
      <c r="E1285" s="1"/>
      <c r="G1285" s="1"/>
    </row>
    <row r="1286" spans="1:7">
      <c r="A1286" s="197" t="s">
        <v>3537</v>
      </c>
      <c r="B1286" s="3">
        <v>3717</v>
      </c>
      <c r="C1286" s="198"/>
      <c r="D1286" s="197" t="s">
        <v>3498</v>
      </c>
      <c r="E1286" s="1"/>
      <c r="G1286" s="1"/>
    </row>
    <row r="1287" spans="1:7">
      <c r="A1287" s="197" t="s">
        <v>3538</v>
      </c>
      <c r="B1287" s="3">
        <v>1573</v>
      </c>
      <c r="C1287" s="198"/>
      <c r="D1287" s="197" t="s">
        <v>3498</v>
      </c>
      <c r="E1287" s="1"/>
      <c r="G1287" s="1"/>
    </row>
    <row r="1288" spans="1:7">
      <c r="A1288" s="197" t="s">
        <v>3539</v>
      </c>
      <c r="B1288" s="3">
        <v>3645</v>
      </c>
      <c r="C1288" s="198"/>
      <c r="D1288" s="197" t="s">
        <v>3498</v>
      </c>
      <c r="E1288" s="1"/>
      <c r="G1288" s="1"/>
    </row>
    <row r="1289" spans="1:7">
      <c r="A1289" s="197" t="s">
        <v>3541</v>
      </c>
      <c r="B1289" s="3">
        <v>4305</v>
      </c>
      <c r="C1289" s="198"/>
      <c r="D1289" s="197" t="s">
        <v>3498</v>
      </c>
      <c r="E1289" s="1"/>
      <c r="G1289" s="1"/>
    </row>
    <row r="1290" spans="1:7">
      <c r="A1290" s="197" t="s">
        <v>3542</v>
      </c>
      <c r="B1290" s="3">
        <v>4327</v>
      </c>
      <c r="C1290" s="198"/>
      <c r="D1290" s="197" t="s">
        <v>3498</v>
      </c>
      <c r="E1290" s="1"/>
      <c r="G1290" s="1"/>
    </row>
    <row r="1291" spans="1:7">
      <c r="A1291" s="197" t="s">
        <v>3543</v>
      </c>
      <c r="B1291" s="3">
        <v>4232</v>
      </c>
      <c r="C1291" s="198"/>
      <c r="D1291" s="197" t="s">
        <v>3498</v>
      </c>
      <c r="E1291" s="1"/>
      <c r="G1291" s="1"/>
    </row>
    <row r="1292" spans="1:7">
      <c r="A1292" s="197" t="s">
        <v>3544</v>
      </c>
      <c r="B1292" s="3">
        <v>4081</v>
      </c>
      <c r="C1292" s="198"/>
      <c r="D1292" s="197" t="s">
        <v>3498</v>
      </c>
      <c r="E1292" s="1"/>
      <c r="G1292" s="1"/>
    </row>
    <row r="1293" spans="1:7">
      <c r="A1293" s="197" t="s">
        <v>3545</v>
      </c>
      <c r="B1293" s="4">
        <v>4418</v>
      </c>
      <c r="C1293" s="198"/>
      <c r="D1293" s="197" t="s">
        <v>3498</v>
      </c>
      <c r="E1293" s="1"/>
      <c r="G1293" s="1"/>
    </row>
    <row r="1294" spans="1:7">
      <c r="A1294" s="197" t="s">
        <v>3546</v>
      </c>
      <c r="B1294" s="4">
        <v>4235</v>
      </c>
      <c r="C1294" s="198"/>
      <c r="D1294" s="197" t="s">
        <v>3498</v>
      </c>
      <c r="E1294" s="1"/>
      <c r="G1294" s="1"/>
    </row>
    <row r="1295" spans="1:7">
      <c r="A1295" s="197" t="s">
        <v>3547</v>
      </c>
      <c r="B1295" s="4">
        <v>3767</v>
      </c>
      <c r="C1295" s="198"/>
      <c r="D1295" s="197" t="s">
        <v>3498</v>
      </c>
      <c r="E1295" s="1"/>
      <c r="G1295" s="1"/>
    </row>
    <row r="1296" spans="1:7">
      <c r="A1296" s="197" t="s">
        <v>1915</v>
      </c>
      <c r="B1296" s="4">
        <v>3077</v>
      </c>
      <c r="C1296" s="198"/>
      <c r="D1296" s="197" t="s">
        <v>3498</v>
      </c>
      <c r="E1296" s="1"/>
      <c r="G1296" s="1"/>
    </row>
    <row r="1297" spans="1:7">
      <c r="A1297" s="197" t="s">
        <v>3369</v>
      </c>
      <c r="B1297" s="4">
        <v>2936</v>
      </c>
      <c r="C1297" s="198"/>
      <c r="D1297" s="197" t="s">
        <v>3499</v>
      </c>
      <c r="E1297" s="1"/>
      <c r="G1297" s="1"/>
    </row>
    <row r="1298" spans="1:7">
      <c r="A1298" s="197" t="s">
        <v>3548</v>
      </c>
      <c r="B1298" s="4">
        <v>2965</v>
      </c>
      <c r="C1298" s="198"/>
      <c r="D1298" s="197" t="s">
        <v>3499</v>
      </c>
      <c r="E1298" s="1"/>
      <c r="G1298" s="1"/>
    </row>
    <row r="1299" spans="1:7">
      <c r="E1299" s="1"/>
      <c r="G1299" s="1"/>
    </row>
    <row r="1300" spans="1:7">
      <c r="A1300" s="197" t="s">
        <v>3498</v>
      </c>
      <c r="B1300" s="174">
        <f>SUM(B1278:B1296)</f>
        <v>70293</v>
      </c>
      <c r="D1300" s="212">
        <f>B1300/B1277</f>
        <v>0.92255295692574213</v>
      </c>
      <c r="E1300" s="1"/>
      <c r="G1300" s="1"/>
    </row>
    <row r="1301" spans="1:7">
      <c r="A1301" s="197" t="s">
        <v>3499</v>
      </c>
      <c r="B1301" s="174">
        <f>SUM(B1297:B1298)</f>
        <v>5901</v>
      </c>
      <c r="D1301" s="212">
        <f>B1301/B1277</f>
        <v>7.7447043074257815E-2</v>
      </c>
      <c r="E1301" s="1"/>
      <c r="G1301" s="1"/>
    </row>
    <row r="1302" spans="1:7">
      <c r="E1302" s="1"/>
      <c r="G1302" s="1"/>
    </row>
    <row r="1303" spans="1:7">
      <c r="E1303" s="1"/>
      <c r="G1303" s="1"/>
    </row>
    <row r="1304" spans="1:7">
      <c r="A1304" s="227" t="s">
        <v>3499</v>
      </c>
      <c r="B1304" s="230">
        <f>SUM(B1305:B1323)</f>
        <v>75606</v>
      </c>
      <c r="C1304" s="198"/>
      <c r="D1304" s="198"/>
      <c r="E1304" s="1"/>
      <c r="G1304" s="1"/>
    </row>
    <row r="1305" spans="1:7">
      <c r="A1305" s="197" t="s">
        <v>3560</v>
      </c>
      <c r="B1305" s="3">
        <v>2752</v>
      </c>
      <c r="C1305" s="198"/>
      <c r="D1305" s="197" t="s">
        <v>3497</v>
      </c>
      <c r="E1305" s="1"/>
      <c r="G1305" s="1"/>
    </row>
    <row r="1306" spans="1:7">
      <c r="A1306" s="197" t="s">
        <v>3565</v>
      </c>
      <c r="B1306" s="3">
        <v>2163</v>
      </c>
      <c r="C1306" s="198"/>
      <c r="D1306" s="197" t="s">
        <v>3497</v>
      </c>
      <c r="E1306" s="1"/>
      <c r="G1306" s="1"/>
    </row>
    <row r="1307" spans="1:7">
      <c r="A1307" s="197" t="s">
        <v>3570</v>
      </c>
      <c r="B1307" s="3">
        <v>3023</v>
      </c>
      <c r="C1307" s="198"/>
      <c r="D1307" s="197" t="s">
        <v>3497</v>
      </c>
      <c r="E1307" s="1"/>
      <c r="G1307" s="1"/>
    </row>
    <row r="1308" spans="1:7">
      <c r="A1308" s="197" t="s">
        <v>3521</v>
      </c>
      <c r="B1308" s="4">
        <v>3973</v>
      </c>
      <c r="C1308" s="198"/>
      <c r="D1308" s="197" t="s">
        <v>3499</v>
      </c>
      <c r="E1308" s="1"/>
      <c r="G1308" s="1"/>
    </row>
    <row r="1309" spans="1:7">
      <c r="A1309" s="197" t="s">
        <v>3522</v>
      </c>
      <c r="B1309" s="4">
        <v>6112</v>
      </c>
      <c r="C1309" s="198"/>
      <c r="D1309" s="197" t="s">
        <v>3499</v>
      </c>
      <c r="E1309" s="1"/>
      <c r="G1309" s="1"/>
    </row>
    <row r="1310" spans="1:7">
      <c r="A1310" s="197" t="s">
        <v>3529</v>
      </c>
      <c r="B1310" s="4">
        <v>4047</v>
      </c>
      <c r="C1310" s="198"/>
      <c r="D1310" s="197" t="s">
        <v>3499</v>
      </c>
      <c r="E1310" s="1"/>
      <c r="G1310" s="1"/>
    </row>
    <row r="1311" spans="1:7">
      <c r="A1311" s="197" t="s">
        <v>3540</v>
      </c>
      <c r="B1311" s="4">
        <v>4040</v>
      </c>
      <c r="C1311" s="198"/>
      <c r="D1311" s="197" t="s">
        <v>3499</v>
      </c>
      <c r="E1311" s="1"/>
      <c r="G1311" s="1"/>
    </row>
    <row r="1312" spans="1:7">
      <c r="A1312" s="197" t="s">
        <v>3549</v>
      </c>
      <c r="B1312" s="4">
        <v>4197</v>
      </c>
      <c r="C1312" s="198"/>
      <c r="D1312" s="197" t="s">
        <v>3499</v>
      </c>
      <c r="E1312" s="1"/>
      <c r="G1312" s="1"/>
    </row>
    <row r="1313" spans="1:7">
      <c r="A1313" s="197" t="s">
        <v>3550</v>
      </c>
      <c r="B1313" s="4">
        <v>4281</v>
      </c>
      <c r="C1313" s="198"/>
      <c r="D1313" s="197" t="s">
        <v>3499</v>
      </c>
      <c r="E1313" s="1"/>
      <c r="G1313" s="1"/>
    </row>
    <row r="1314" spans="1:7">
      <c r="A1314" s="197" t="s">
        <v>3572</v>
      </c>
      <c r="B1314" s="3">
        <v>4333</v>
      </c>
      <c r="C1314" s="198"/>
      <c r="D1314" s="197" t="s">
        <v>3499</v>
      </c>
      <c r="E1314" s="1"/>
      <c r="G1314" s="1"/>
    </row>
    <row r="1315" spans="1:7">
      <c r="A1315" s="197" t="s">
        <v>3573</v>
      </c>
      <c r="B1315" s="3">
        <v>5083</v>
      </c>
      <c r="C1315" s="198"/>
      <c r="D1315" s="197" t="s">
        <v>3499</v>
      </c>
      <c r="E1315" s="1"/>
      <c r="G1315" s="1"/>
    </row>
    <row r="1316" spans="1:7">
      <c r="A1316" s="197" t="s">
        <v>3574</v>
      </c>
      <c r="B1316" s="3">
        <v>4545</v>
      </c>
      <c r="C1316" s="198"/>
      <c r="D1316" s="197" t="s">
        <v>3499</v>
      </c>
      <c r="E1316" s="1"/>
      <c r="G1316" s="1"/>
    </row>
    <row r="1317" spans="1:7">
      <c r="A1317" s="197" t="s">
        <v>3575</v>
      </c>
      <c r="B1317" s="3">
        <v>4616</v>
      </c>
      <c r="C1317" s="198"/>
      <c r="D1317" s="197" t="s">
        <v>3499</v>
      </c>
      <c r="E1317" s="1"/>
      <c r="G1317" s="1"/>
    </row>
    <row r="1318" spans="1:7">
      <c r="A1318" s="197" t="s">
        <v>3576</v>
      </c>
      <c r="B1318" s="3">
        <v>5178</v>
      </c>
      <c r="C1318" s="198"/>
      <c r="D1318" s="197" t="s">
        <v>3499</v>
      </c>
      <c r="E1318" s="1"/>
      <c r="G1318" s="1"/>
    </row>
    <row r="1319" spans="1:7">
      <c r="A1319" s="197" t="s">
        <v>3578</v>
      </c>
      <c r="B1319" s="3">
        <v>4240</v>
      </c>
      <c r="C1319" s="198"/>
      <c r="D1319" s="197" t="s">
        <v>3499</v>
      </c>
      <c r="E1319" s="1"/>
      <c r="G1319" s="1"/>
    </row>
    <row r="1320" spans="1:7">
      <c r="A1320" s="197" t="s">
        <v>3579</v>
      </c>
      <c r="B1320" s="3">
        <v>4645</v>
      </c>
      <c r="C1320" s="198"/>
      <c r="D1320" s="197" t="s">
        <v>3499</v>
      </c>
      <c r="E1320" s="1"/>
      <c r="G1320" s="1"/>
    </row>
    <row r="1321" spans="1:7">
      <c r="A1321" s="197" t="s">
        <v>3584</v>
      </c>
      <c r="B1321" s="3">
        <v>5081</v>
      </c>
      <c r="C1321" s="198"/>
      <c r="D1321" s="197" t="s">
        <v>3499</v>
      </c>
      <c r="E1321" s="1"/>
      <c r="G1321" s="1"/>
    </row>
    <row r="1322" spans="1:7">
      <c r="A1322" s="197" t="s">
        <v>3593</v>
      </c>
      <c r="B1322" s="3">
        <v>2580</v>
      </c>
      <c r="C1322" s="198"/>
      <c r="D1322" s="197" t="s">
        <v>3499</v>
      </c>
      <c r="E1322" s="1"/>
      <c r="G1322" s="1"/>
    </row>
    <row r="1323" spans="1:7">
      <c r="A1323" s="197" t="s">
        <v>3565</v>
      </c>
      <c r="B1323" s="4">
        <v>717</v>
      </c>
      <c r="C1323" s="198"/>
      <c r="D1323" s="197" t="s">
        <v>3500</v>
      </c>
      <c r="E1323" s="1"/>
      <c r="G1323" s="1"/>
    </row>
    <row r="1324" spans="1:7">
      <c r="E1324" s="1"/>
      <c r="G1324" s="1"/>
    </row>
    <row r="1325" spans="1:7">
      <c r="A1325" s="197" t="s">
        <v>3497</v>
      </c>
      <c r="B1325" s="174">
        <f>SUM(B1305:B1307)</f>
        <v>7938</v>
      </c>
      <c r="D1325" s="212">
        <f>B1325/B1304</f>
        <v>0.10499166732798984</v>
      </c>
      <c r="E1325" s="1"/>
      <c r="G1325" s="1"/>
    </row>
    <row r="1326" spans="1:7">
      <c r="A1326" s="197" t="s">
        <v>3499</v>
      </c>
      <c r="B1326" s="174">
        <f>SUM(B1308:B1322)</f>
        <v>66951</v>
      </c>
      <c r="D1326" s="212">
        <f>B1326/B1304</f>
        <v>0.88552495833663991</v>
      </c>
      <c r="E1326" s="1"/>
      <c r="G1326" s="1"/>
    </row>
    <row r="1327" spans="1:7">
      <c r="A1327" s="197" t="s">
        <v>3500</v>
      </c>
      <c r="B1327" s="174">
        <f>B1323</f>
        <v>717</v>
      </c>
      <c r="D1327" s="212">
        <f>B1327/B1304</f>
        <v>9.4833743353702083E-3</v>
      </c>
      <c r="E1327" s="1"/>
      <c r="G1327" s="1"/>
    </row>
    <row r="1328" spans="1:7">
      <c r="A1328" s="197"/>
      <c r="E1328" s="1"/>
      <c r="G1328" s="1"/>
    </row>
    <row r="1329" spans="1:7">
      <c r="A1329" s="197"/>
      <c r="E1329" s="1"/>
      <c r="G1329" s="1"/>
    </row>
    <row r="1330" spans="1:7">
      <c r="A1330" s="231" t="s">
        <v>2924</v>
      </c>
      <c r="B1330" s="37">
        <f>SUM(B1331:B1338)</f>
        <v>75213</v>
      </c>
      <c r="C1330" s="180"/>
      <c r="D1330" s="181"/>
      <c r="E1330" s="1"/>
      <c r="G1330" s="1"/>
    </row>
    <row r="1331" spans="1:7">
      <c r="A1331" s="186" t="s">
        <v>3092</v>
      </c>
      <c r="B1331" s="3">
        <v>7340</v>
      </c>
      <c r="C1331" s="185"/>
      <c r="D1331" s="186" t="s">
        <v>2918</v>
      </c>
      <c r="E1331" s="1"/>
      <c r="G1331" s="1"/>
    </row>
    <row r="1332" spans="1:7">
      <c r="A1332" s="186" t="s">
        <v>3094</v>
      </c>
      <c r="B1332" s="3">
        <v>7234</v>
      </c>
      <c r="C1332" s="185"/>
      <c r="D1332" s="186" t="s">
        <v>2918</v>
      </c>
      <c r="E1332" s="1"/>
      <c r="G1332" s="1"/>
    </row>
    <row r="1333" spans="1:7">
      <c r="A1333" s="186" t="s">
        <v>2930</v>
      </c>
      <c r="B1333" s="3">
        <v>10812</v>
      </c>
      <c r="C1333" s="185"/>
      <c r="D1333" s="186" t="s">
        <v>2924</v>
      </c>
      <c r="E1333" s="1"/>
      <c r="G1333" s="1"/>
    </row>
    <row r="1334" spans="1:7">
      <c r="A1334" s="186" t="s">
        <v>2933</v>
      </c>
      <c r="B1334" s="3">
        <v>9693</v>
      </c>
      <c r="C1334" s="185"/>
      <c r="D1334" s="186" t="s">
        <v>2924</v>
      </c>
      <c r="E1334" s="1"/>
      <c r="G1334" s="1"/>
    </row>
    <row r="1335" spans="1:7">
      <c r="A1335" s="186" t="s">
        <v>2934</v>
      </c>
      <c r="B1335" s="3">
        <v>10171</v>
      </c>
      <c r="C1335" s="185"/>
      <c r="D1335" s="186" t="s">
        <v>2924</v>
      </c>
      <c r="E1335" s="1"/>
      <c r="G1335" s="1"/>
    </row>
    <row r="1336" spans="1:7">
      <c r="A1336" s="186" t="s">
        <v>2935</v>
      </c>
      <c r="B1336" s="3">
        <v>10064</v>
      </c>
      <c r="C1336" s="185"/>
      <c r="D1336" s="186" t="s">
        <v>2924</v>
      </c>
      <c r="E1336" s="1"/>
      <c r="G1336" s="1"/>
    </row>
    <row r="1337" spans="1:7">
      <c r="A1337" s="186" t="s">
        <v>2938</v>
      </c>
      <c r="B1337" s="3">
        <v>9951</v>
      </c>
      <c r="C1337" s="185"/>
      <c r="D1337" s="186" t="s">
        <v>2924</v>
      </c>
      <c r="E1337" s="1"/>
      <c r="G1337" s="1"/>
    </row>
    <row r="1338" spans="1:7">
      <c r="A1338" s="186" t="s">
        <v>2941</v>
      </c>
      <c r="B1338" s="3">
        <v>9948</v>
      </c>
      <c r="C1338" s="185"/>
      <c r="D1338" s="186" t="s">
        <v>2924</v>
      </c>
      <c r="E1338" s="1"/>
      <c r="G1338" s="1"/>
    </row>
    <row r="1339" spans="1:7">
      <c r="A1339" s="197"/>
      <c r="E1339" s="1"/>
      <c r="G1339" s="1"/>
    </row>
    <row r="1340" spans="1:7">
      <c r="A1340" s="186" t="s">
        <v>2918</v>
      </c>
      <c r="B1340" s="174">
        <f>SUM(B1331:B1332)</f>
        <v>14574</v>
      </c>
      <c r="D1340" s="212">
        <f>B1340/B1330</f>
        <v>0.19376969406884448</v>
      </c>
      <c r="E1340" s="1"/>
      <c r="G1340" s="1"/>
    </row>
    <row r="1341" spans="1:7">
      <c r="A1341" s="186" t="s">
        <v>2924</v>
      </c>
      <c r="B1341" s="174">
        <f>SUM(B1333:B1338)</f>
        <v>60639</v>
      </c>
      <c r="D1341" s="212">
        <f>B1341/B1330</f>
        <v>0.80623030593115552</v>
      </c>
      <c r="E1341" s="1"/>
      <c r="G1341" s="1"/>
    </row>
    <row r="1342" spans="1:7">
      <c r="A1342" s="197"/>
      <c r="E1342" s="1"/>
      <c r="G1342" s="1"/>
    </row>
    <row r="1343" spans="1:7">
      <c r="A1343" s="197"/>
      <c r="E1343" s="1"/>
      <c r="G1343" s="1"/>
    </row>
    <row r="1344" spans="1:7">
      <c r="A1344" s="231" t="s">
        <v>2925</v>
      </c>
      <c r="B1344" s="233">
        <f>SUM(B1345:B1352)</f>
        <v>74253</v>
      </c>
      <c r="C1344" s="185"/>
      <c r="D1344" s="185"/>
      <c r="E1344" s="1"/>
      <c r="G1344" s="1"/>
    </row>
    <row r="1345" spans="1:7">
      <c r="A1345" s="186" t="s">
        <v>2940</v>
      </c>
      <c r="B1345" s="3">
        <v>9676</v>
      </c>
      <c r="C1345" s="185"/>
      <c r="D1345" s="186" t="s">
        <v>2924</v>
      </c>
      <c r="E1345" s="1"/>
      <c r="G1345" s="1"/>
    </row>
    <row r="1346" spans="1:7">
      <c r="A1346" s="186" t="s">
        <v>2931</v>
      </c>
      <c r="B1346" s="3">
        <v>9429</v>
      </c>
      <c r="C1346" s="185"/>
      <c r="D1346" s="186" t="s">
        <v>2925</v>
      </c>
      <c r="E1346" s="1"/>
      <c r="G1346" s="1"/>
    </row>
    <row r="1347" spans="1:7">
      <c r="A1347" s="186" t="s">
        <v>2932</v>
      </c>
      <c r="B1347" s="3">
        <v>10213</v>
      </c>
      <c r="C1347" s="185"/>
      <c r="D1347" s="186" t="s">
        <v>2925</v>
      </c>
      <c r="E1347" s="1"/>
      <c r="G1347" s="1"/>
    </row>
    <row r="1348" spans="1:7">
      <c r="A1348" s="186" t="s">
        <v>2936</v>
      </c>
      <c r="B1348" s="3">
        <v>8914</v>
      </c>
      <c r="C1348" s="185"/>
      <c r="D1348" s="186" t="s">
        <v>2925</v>
      </c>
      <c r="E1348" s="1"/>
      <c r="G1348" s="1"/>
    </row>
    <row r="1349" spans="1:7">
      <c r="A1349" s="186" t="s">
        <v>2937</v>
      </c>
      <c r="B1349" s="3">
        <v>9477</v>
      </c>
      <c r="C1349" s="185"/>
      <c r="D1349" s="186" t="s">
        <v>2925</v>
      </c>
      <c r="E1349" s="1"/>
      <c r="G1349" s="1"/>
    </row>
    <row r="1350" spans="1:7">
      <c r="A1350" s="186" t="s">
        <v>2939</v>
      </c>
      <c r="B1350" s="3">
        <v>9792</v>
      </c>
      <c r="C1350" s="185"/>
      <c r="D1350" s="186" t="s">
        <v>2925</v>
      </c>
      <c r="E1350" s="1"/>
      <c r="G1350" s="1"/>
    </row>
    <row r="1351" spans="1:7">
      <c r="A1351" s="186" t="s">
        <v>2942</v>
      </c>
      <c r="B1351" s="3">
        <v>8042</v>
      </c>
      <c r="C1351" s="185"/>
      <c r="D1351" s="186" t="s">
        <v>2925</v>
      </c>
      <c r="E1351" s="1"/>
      <c r="G1351" s="1"/>
    </row>
    <row r="1352" spans="1:7">
      <c r="A1352" s="186" t="s">
        <v>431</v>
      </c>
      <c r="B1352" s="3">
        <v>8710</v>
      </c>
      <c r="C1352" s="185"/>
      <c r="D1352" s="186" t="s">
        <v>2925</v>
      </c>
      <c r="E1352" s="1"/>
      <c r="G1352" s="1"/>
    </row>
    <row r="1353" spans="1:7">
      <c r="A1353" s="197"/>
      <c r="E1353" s="1"/>
      <c r="G1353" s="1"/>
    </row>
    <row r="1354" spans="1:7">
      <c r="A1354" s="186" t="s">
        <v>2924</v>
      </c>
      <c r="B1354" s="174">
        <f>B1345</f>
        <v>9676</v>
      </c>
      <c r="D1354" s="212">
        <f>B1354/B1344</f>
        <v>0.13031123321616636</v>
      </c>
      <c r="E1354" s="1"/>
      <c r="G1354" s="1"/>
    </row>
    <row r="1355" spans="1:7">
      <c r="A1355" s="186" t="s">
        <v>2925</v>
      </c>
      <c r="B1355" s="174">
        <f>SUM(B1346:B1352)</f>
        <v>64577</v>
      </c>
      <c r="D1355" s="212">
        <f>B1355/B1344</f>
        <v>0.86968876678383367</v>
      </c>
      <c r="E1355" s="1"/>
      <c r="G1355" s="1"/>
    </row>
    <row r="1356" spans="1:7">
      <c r="A1356" s="197"/>
      <c r="E1356" s="1"/>
      <c r="G1356" s="1"/>
    </row>
    <row r="1357" spans="1:7">
      <c r="E1357" s="1"/>
      <c r="G1357" s="1"/>
    </row>
    <row r="1358" spans="1:7">
      <c r="A1358" s="209" t="s">
        <v>2556</v>
      </c>
      <c r="B1358" s="37">
        <f>SUM(B1359:B1370)</f>
        <v>72024</v>
      </c>
      <c r="E1358" s="1"/>
      <c r="G1358" s="1"/>
    </row>
    <row r="1359" spans="1:7">
      <c r="A1359" s="172" t="s">
        <v>806</v>
      </c>
      <c r="B1359" s="3">
        <v>6707</v>
      </c>
      <c r="D1359" s="172" t="s">
        <v>2556</v>
      </c>
      <c r="E1359" s="1"/>
      <c r="G1359" s="1"/>
    </row>
    <row r="1360" spans="1:7">
      <c r="A1360" s="172" t="s">
        <v>2579</v>
      </c>
      <c r="B1360" s="3">
        <v>6592</v>
      </c>
      <c r="D1360" s="172" t="s">
        <v>2556</v>
      </c>
      <c r="E1360" s="1"/>
      <c r="G1360" s="1"/>
    </row>
    <row r="1361" spans="1:7">
      <c r="A1361" s="172" t="s">
        <v>2580</v>
      </c>
      <c r="B1361" s="3">
        <v>5476</v>
      </c>
      <c r="D1361" s="172" t="s">
        <v>2556</v>
      </c>
      <c r="E1361" s="1"/>
      <c r="G1361" s="1"/>
    </row>
    <row r="1362" spans="1:7">
      <c r="A1362" s="172" t="s">
        <v>2581</v>
      </c>
      <c r="B1362" s="3">
        <v>5262</v>
      </c>
      <c r="D1362" s="172" t="s">
        <v>2556</v>
      </c>
      <c r="E1362" s="1"/>
      <c r="G1362" s="1"/>
    </row>
    <row r="1363" spans="1:7">
      <c r="A1363" s="172" t="s">
        <v>270</v>
      </c>
      <c r="B1363" s="3">
        <v>5587</v>
      </c>
      <c r="D1363" s="172" t="s">
        <v>2556</v>
      </c>
      <c r="E1363" s="1"/>
      <c r="G1363" s="1"/>
    </row>
    <row r="1364" spans="1:7">
      <c r="A1364" s="172" t="s">
        <v>2586</v>
      </c>
      <c r="B1364" s="3">
        <v>7122</v>
      </c>
      <c r="D1364" s="172" t="s">
        <v>2556</v>
      </c>
      <c r="E1364" s="1"/>
      <c r="G1364" s="1"/>
    </row>
    <row r="1365" spans="1:7">
      <c r="A1365" s="172" t="s">
        <v>2587</v>
      </c>
      <c r="B1365" s="3">
        <v>4492</v>
      </c>
      <c r="D1365" s="172" t="s">
        <v>2556</v>
      </c>
      <c r="E1365" s="1"/>
      <c r="G1365" s="1"/>
    </row>
    <row r="1366" spans="1:7">
      <c r="A1366" s="172" t="s">
        <v>1874</v>
      </c>
      <c r="B1366" s="3">
        <v>6969</v>
      </c>
      <c r="D1366" s="172" t="s">
        <v>2556</v>
      </c>
      <c r="E1366" s="1"/>
      <c r="G1366" s="1"/>
    </row>
    <row r="1367" spans="1:7">
      <c r="A1367" s="172" t="s">
        <v>2653</v>
      </c>
      <c r="B1367" s="3">
        <v>6491</v>
      </c>
      <c r="D1367" s="172" t="s">
        <v>2556</v>
      </c>
      <c r="E1367" s="1"/>
      <c r="G1367" s="1"/>
    </row>
    <row r="1368" spans="1:7">
      <c r="A1368" s="172" t="s">
        <v>2662</v>
      </c>
      <c r="B1368" s="3">
        <v>6784</v>
      </c>
      <c r="D1368" s="172" t="s">
        <v>2556</v>
      </c>
      <c r="E1368" s="1"/>
      <c r="G1368" s="1"/>
    </row>
    <row r="1369" spans="1:7">
      <c r="A1369" s="172" t="s">
        <v>2669</v>
      </c>
      <c r="B1369" s="3">
        <v>3972</v>
      </c>
      <c r="D1369" s="172" t="s">
        <v>2556</v>
      </c>
      <c r="E1369" s="1"/>
      <c r="G1369" s="1"/>
    </row>
    <row r="1370" spans="1:7">
      <c r="A1370" s="172" t="s">
        <v>2663</v>
      </c>
      <c r="B1370" s="4">
        <v>6570</v>
      </c>
      <c r="D1370" s="172" t="s">
        <v>2560</v>
      </c>
      <c r="E1370" s="1"/>
      <c r="G1370" s="1"/>
    </row>
    <row r="1371" spans="1:7">
      <c r="E1371" s="1"/>
      <c r="G1371" s="1"/>
    </row>
    <row r="1372" spans="1:7">
      <c r="A1372" s="172" t="s">
        <v>2556</v>
      </c>
      <c r="B1372" s="174">
        <f>SUM(B1359:B1369)</f>
        <v>65454</v>
      </c>
      <c r="D1372" s="212">
        <f>B1372/B1358</f>
        <v>0.90878040653115633</v>
      </c>
      <c r="E1372" s="1"/>
      <c r="G1372" s="1"/>
    </row>
    <row r="1373" spans="1:7">
      <c r="A1373" s="172" t="s">
        <v>2560</v>
      </c>
      <c r="B1373" s="174">
        <f>B1370</f>
        <v>6570</v>
      </c>
      <c r="D1373" s="212">
        <f>B1373/B1358</f>
        <v>9.1219593468843715E-2</v>
      </c>
      <c r="E1373" s="1"/>
      <c r="G1373" s="1"/>
    </row>
    <row r="1374" spans="1:7">
      <c r="E1374" s="1"/>
      <c r="G1374" s="1"/>
    </row>
    <row r="1375" spans="1:7">
      <c r="E1375" s="1"/>
      <c r="G1375" s="1"/>
    </row>
    <row r="1376" spans="1:7">
      <c r="A1376" s="209" t="s">
        <v>2557</v>
      </c>
      <c r="B1376" s="211">
        <f>SUM(B1377:B1390)</f>
        <v>72101</v>
      </c>
      <c r="E1376" s="1"/>
      <c r="G1376" s="1"/>
    </row>
    <row r="1377" spans="1:7">
      <c r="A1377" s="172" t="s">
        <v>2583</v>
      </c>
      <c r="B1377" s="3">
        <v>2392</v>
      </c>
      <c r="D1377" s="172" t="s">
        <v>2556</v>
      </c>
      <c r="E1377" s="1"/>
      <c r="G1377" s="1"/>
    </row>
    <row r="1378" spans="1:7">
      <c r="A1378" s="172" t="s">
        <v>2589</v>
      </c>
      <c r="B1378" s="3">
        <v>6763</v>
      </c>
      <c r="D1378" s="172" t="s">
        <v>2557</v>
      </c>
    </row>
    <row r="1379" spans="1:7">
      <c r="A1379" s="172" t="s">
        <v>2590</v>
      </c>
      <c r="B1379" s="4">
        <v>7337</v>
      </c>
      <c r="D1379" s="172" t="s">
        <v>2557</v>
      </c>
    </row>
    <row r="1380" spans="1:7">
      <c r="A1380" s="172" t="s">
        <v>2578</v>
      </c>
      <c r="B1380" s="3">
        <v>5780</v>
      </c>
      <c r="D1380" s="172" t="s">
        <v>2557</v>
      </c>
    </row>
    <row r="1381" spans="1:7">
      <c r="A1381" s="172" t="s">
        <v>2582</v>
      </c>
      <c r="B1381" s="3">
        <v>6601</v>
      </c>
      <c r="D1381" s="172" t="s">
        <v>2557</v>
      </c>
    </row>
    <row r="1382" spans="1:7">
      <c r="A1382" s="172" t="s">
        <v>2584</v>
      </c>
      <c r="B1382" s="3">
        <v>6208</v>
      </c>
      <c r="D1382" s="172" t="s">
        <v>2557</v>
      </c>
    </row>
    <row r="1383" spans="1:7">
      <c r="A1383" s="172" t="s">
        <v>2585</v>
      </c>
      <c r="B1383" s="3">
        <v>6568</v>
      </c>
      <c r="D1383" s="172" t="s">
        <v>2557</v>
      </c>
    </row>
    <row r="1384" spans="1:7">
      <c r="A1384" s="172" t="s">
        <v>2588</v>
      </c>
      <c r="B1384" s="3">
        <v>6022</v>
      </c>
      <c r="D1384" s="172" t="s">
        <v>2557</v>
      </c>
    </row>
    <row r="1385" spans="1:7">
      <c r="A1385" s="172" t="s">
        <v>2607</v>
      </c>
      <c r="B1385" s="4">
        <v>6085</v>
      </c>
      <c r="D1385" s="172" t="s">
        <v>2557</v>
      </c>
    </row>
    <row r="1386" spans="1:7">
      <c r="A1386" s="172" t="s">
        <v>2610</v>
      </c>
      <c r="B1386" s="4">
        <v>6596</v>
      </c>
      <c r="D1386" s="172" t="s">
        <v>2557</v>
      </c>
    </row>
    <row r="1387" spans="1:7">
      <c r="A1387" s="172" t="s">
        <v>2621</v>
      </c>
      <c r="B1387" s="4">
        <v>2249</v>
      </c>
      <c r="D1387" s="172" t="s">
        <v>2557</v>
      </c>
    </row>
    <row r="1388" spans="1:7">
      <c r="A1388" s="172" t="s">
        <v>2622</v>
      </c>
      <c r="B1388" s="4">
        <v>5136</v>
      </c>
      <c r="D1388" s="172" t="s">
        <v>2557</v>
      </c>
      <c r="E1388" s="1"/>
      <c r="G1388" s="1"/>
    </row>
    <row r="1389" spans="1:7">
      <c r="A1389" s="172" t="s">
        <v>2630</v>
      </c>
      <c r="B1389" s="4">
        <v>2172</v>
      </c>
      <c r="D1389" s="172" t="s">
        <v>2557</v>
      </c>
      <c r="E1389" s="1"/>
      <c r="G1389" s="1"/>
    </row>
    <row r="1390" spans="1:7">
      <c r="A1390" s="172" t="s">
        <v>1656</v>
      </c>
      <c r="B1390" s="4">
        <v>2192</v>
      </c>
      <c r="D1390" s="172" t="s">
        <v>2557</v>
      </c>
      <c r="E1390" s="1"/>
      <c r="G1390" s="1"/>
    </row>
    <row r="1391" spans="1:7">
      <c r="E1391" s="1"/>
      <c r="G1391" s="1"/>
    </row>
    <row r="1392" spans="1:7">
      <c r="A1392" s="172" t="s">
        <v>2556</v>
      </c>
      <c r="B1392" s="41">
        <f>B1377</f>
        <v>2392</v>
      </c>
      <c r="C1392" s="7"/>
      <c r="D1392" s="42">
        <f>B1392/B1376</f>
        <v>3.3175684109790431E-2</v>
      </c>
      <c r="E1392" s="1"/>
      <c r="G1392" s="1"/>
    </row>
    <row r="1393" spans="1:7">
      <c r="A1393" s="172" t="s">
        <v>2557</v>
      </c>
      <c r="B1393" s="41">
        <f>SUM(B1378:B1390)</f>
        <v>69709</v>
      </c>
      <c r="D1393" s="213">
        <f>B1393/B1376</f>
        <v>0.96682431589020956</v>
      </c>
      <c r="E1393" s="1"/>
      <c r="G1393" s="1"/>
    </row>
    <row r="1394" spans="1:7">
      <c r="E1394" s="1"/>
      <c r="G1394" s="1"/>
    </row>
    <row r="1395" spans="1:7">
      <c r="E1395" s="1"/>
      <c r="G1395" s="1"/>
    </row>
    <row r="1396" spans="1:7">
      <c r="A1396" s="237" t="s">
        <v>3626</v>
      </c>
      <c r="B1396" s="238">
        <f>SUM(B1397:B1410)</f>
        <v>71778</v>
      </c>
      <c r="C1396" s="202"/>
      <c r="D1396" s="202"/>
      <c r="E1396" s="1"/>
      <c r="G1396" s="1"/>
    </row>
    <row r="1397" spans="1:7">
      <c r="A1397" s="201" t="s">
        <v>3705</v>
      </c>
      <c r="B1397" s="3">
        <v>6119</v>
      </c>
      <c r="C1397" s="202"/>
      <c r="D1397" s="201" t="s">
        <v>3626</v>
      </c>
      <c r="E1397" s="1"/>
      <c r="G1397" s="1"/>
    </row>
    <row r="1398" spans="1:7">
      <c r="A1398" s="201" t="s">
        <v>3706</v>
      </c>
      <c r="B1398" s="3">
        <v>6528</v>
      </c>
      <c r="C1398" s="202"/>
      <c r="D1398" s="201" t="s">
        <v>3626</v>
      </c>
      <c r="E1398" s="1"/>
      <c r="G1398" s="1"/>
    </row>
    <row r="1399" spans="1:7">
      <c r="A1399" s="201" t="s">
        <v>3707</v>
      </c>
      <c r="B1399" s="3">
        <v>6255</v>
      </c>
      <c r="C1399" s="202"/>
      <c r="D1399" s="201" t="s">
        <v>3626</v>
      </c>
      <c r="E1399" s="1"/>
      <c r="G1399" s="1"/>
    </row>
    <row r="1400" spans="1:7">
      <c r="A1400" s="201" t="s">
        <v>3711</v>
      </c>
      <c r="B1400" s="3">
        <v>5489</v>
      </c>
      <c r="C1400" s="202"/>
      <c r="D1400" s="201" t="s">
        <v>3626</v>
      </c>
      <c r="E1400" s="1"/>
      <c r="G1400" s="1"/>
    </row>
    <row r="1401" spans="1:7">
      <c r="A1401" s="201" t="s">
        <v>3712</v>
      </c>
      <c r="B1401" s="3">
        <v>5520</v>
      </c>
      <c r="C1401" s="202"/>
      <c r="D1401" s="201" t="s">
        <v>3626</v>
      </c>
      <c r="E1401" s="1"/>
      <c r="G1401" s="1"/>
    </row>
    <row r="1402" spans="1:7">
      <c r="A1402" s="201" t="s">
        <v>3713</v>
      </c>
      <c r="B1402" s="3">
        <v>5483</v>
      </c>
      <c r="C1402" s="202"/>
      <c r="D1402" s="201" t="s">
        <v>3626</v>
      </c>
      <c r="E1402" s="1"/>
      <c r="G1402" s="1"/>
    </row>
    <row r="1403" spans="1:7">
      <c r="A1403" s="201" t="s">
        <v>520</v>
      </c>
      <c r="B1403" s="3">
        <v>1874</v>
      </c>
      <c r="C1403" s="202"/>
      <c r="D1403" s="201" t="s">
        <v>3626</v>
      </c>
      <c r="E1403" s="1"/>
      <c r="G1403" s="1"/>
    </row>
    <row r="1404" spans="1:7">
      <c r="A1404" s="201" t="s">
        <v>3715</v>
      </c>
      <c r="B1404" s="3">
        <v>6869</v>
      </c>
      <c r="C1404" s="202"/>
      <c r="D1404" s="201" t="s">
        <v>3626</v>
      </c>
      <c r="E1404" s="1"/>
      <c r="G1404" s="1"/>
    </row>
    <row r="1405" spans="1:7">
      <c r="A1405" s="201" t="s">
        <v>3716</v>
      </c>
      <c r="B1405" s="3">
        <v>5666</v>
      </c>
      <c r="C1405" s="202"/>
      <c r="D1405" s="201" t="s">
        <v>3626</v>
      </c>
      <c r="E1405" s="1"/>
      <c r="G1405" s="1"/>
    </row>
    <row r="1406" spans="1:7">
      <c r="A1406" s="201" t="s">
        <v>3717</v>
      </c>
      <c r="B1406" s="3">
        <v>5195</v>
      </c>
      <c r="C1406" s="202"/>
      <c r="D1406" s="201" t="s">
        <v>3626</v>
      </c>
      <c r="E1406" s="1"/>
      <c r="G1406" s="1"/>
    </row>
    <row r="1407" spans="1:7">
      <c r="A1407" s="201" t="s">
        <v>3718</v>
      </c>
      <c r="B1407" s="4">
        <v>4130</v>
      </c>
      <c r="C1407" s="202"/>
      <c r="D1407" s="201" t="s">
        <v>3626</v>
      </c>
      <c r="E1407" s="1"/>
      <c r="G1407" s="1"/>
    </row>
    <row r="1408" spans="1:7">
      <c r="A1408" s="201" t="s">
        <v>3719</v>
      </c>
      <c r="B1408" s="4">
        <v>2045</v>
      </c>
      <c r="C1408" s="202"/>
      <c r="D1408" s="201" t="s">
        <v>3626</v>
      </c>
      <c r="E1408" s="1"/>
      <c r="G1408" s="1"/>
    </row>
    <row r="1409" spans="1:7">
      <c r="A1409" s="201" t="s">
        <v>3720</v>
      </c>
      <c r="B1409" s="4">
        <v>5192</v>
      </c>
      <c r="C1409" s="202"/>
      <c r="D1409" s="201" t="s">
        <v>3626</v>
      </c>
      <c r="E1409" s="1"/>
      <c r="G1409" s="1"/>
    </row>
    <row r="1410" spans="1:7">
      <c r="A1410" s="201" t="s">
        <v>3721</v>
      </c>
      <c r="B1410" s="4">
        <v>5413</v>
      </c>
      <c r="C1410" s="202"/>
      <c r="D1410" s="201" t="s">
        <v>3626</v>
      </c>
      <c r="E1410" s="1"/>
      <c r="G1410" s="1"/>
    </row>
    <row r="1411" spans="1:7">
      <c r="E1411" s="1"/>
      <c r="G1411" s="1"/>
    </row>
    <row r="1412" spans="1:7">
      <c r="A1412" s="201" t="s">
        <v>3626</v>
      </c>
      <c r="B1412" s="174">
        <f>SUM(B1397:B1410)</f>
        <v>71778</v>
      </c>
      <c r="D1412" s="212">
        <f>B1412/B1396</f>
        <v>1</v>
      </c>
      <c r="E1412" s="1"/>
      <c r="G1412" s="1"/>
    </row>
    <row r="1413" spans="1:7">
      <c r="E1413" s="1"/>
      <c r="G1413" s="1"/>
    </row>
    <row r="1414" spans="1:7">
      <c r="E1414" s="1"/>
      <c r="G1414" s="1"/>
    </row>
    <row r="1415" spans="1:7">
      <c r="A1415" s="218" t="s">
        <v>3236</v>
      </c>
      <c r="B1415" s="211">
        <f>SUM(B1416:B1425)</f>
        <v>78455</v>
      </c>
      <c r="E1415" s="1"/>
      <c r="G1415" s="1"/>
    </row>
    <row r="1416" spans="1:7">
      <c r="A1416" s="191" t="s">
        <v>3341</v>
      </c>
      <c r="B1416" s="9">
        <v>3138</v>
      </c>
      <c r="C1416" s="192"/>
      <c r="D1416" s="191" t="s">
        <v>3233</v>
      </c>
      <c r="E1416" s="1"/>
      <c r="G1416" s="1"/>
    </row>
    <row r="1417" spans="1:7">
      <c r="A1417" s="191" t="s">
        <v>3243</v>
      </c>
      <c r="B1417" s="9">
        <v>4384</v>
      </c>
      <c r="C1417" s="192"/>
      <c r="D1417" s="191" t="s">
        <v>3236</v>
      </c>
      <c r="E1417" s="1"/>
      <c r="G1417" s="1"/>
    </row>
    <row r="1418" spans="1:7">
      <c r="A1418" s="191" t="s">
        <v>2084</v>
      </c>
      <c r="B1418" s="9">
        <v>10544</v>
      </c>
      <c r="C1418" s="192"/>
      <c r="D1418" s="191" t="s">
        <v>3236</v>
      </c>
      <c r="E1418" s="1"/>
      <c r="G1418" s="1"/>
    </row>
    <row r="1419" spans="1:7">
      <c r="A1419" s="191" t="s">
        <v>1875</v>
      </c>
      <c r="B1419" s="9">
        <v>5741</v>
      </c>
      <c r="C1419" s="192"/>
      <c r="D1419" s="191" t="s">
        <v>3236</v>
      </c>
      <c r="E1419" s="1"/>
      <c r="G1419" s="1"/>
    </row>
    <row r="1420" spans="1:7">
      <c r="A1420" s="191" t="s">
        <v>3253</v>
      </c>
      <c r="B1420" s="9">
        <v>7181</v>
      </c>
      <c r="C1420" s="192"/>
      <c r="D1420" s="191" t="s">
        <v>3236</v>
      </c>
      <c r="E1420" s="1"/>
      <c r="G1420" s="1"/>
    </row>
    <row r="1421" spans="1:7">
      <c r="A1421" s="191" t="s">
        <v>3254</v>
      </c>
      <c r="B1421" s="9">
        <v>9509</v>
      </c>
      <c r="C1421" s="192"/>
      <c r="D1421" s="191" t="s">
        <v>3236</v>
      </c>
      <c r="E1421" s="1"/>
      <c r="G1421" s="1"/>
    </row>
    <row r="1422" spans="1:7">
      <c r="A1422" s="191" t="s">
        <v>3255</v>
      </c>
      <c r="B1422" s="9">
        <v>7318</v>
      </c>
      <c r="C1422" s="192"/>
      <c r="D1422" s="191" t="s">
        <v>3236</v>
      </c>
      <c r="E1422" s="1"/>
      <c r="G1422" s="1"/>
    </row>
    <row r="1423" spans="1:7">
      <c r="A1423" s="191" t="s">
        <v>3256</v>
      </c>
      <c r="B1423" s="9">
        <v>9674</v>
      </c>
      <c r="C1423" s="192"/>
      <c r="D1423" s="191" t="s">
        <v>3236</v>
      </c>
      <c r="E1423" s="1"/>
      <c r="G1423" s="1"/>
    </row>
    <row r="1424" spans="1:7">
      <c r="A1424" s="191" t="s">
        <v>3257</v>
      </c>
      <c r="B1424" s="9">
        <v>10681</v>
      </c>
      <c r="C1424" s="192"/>
      <c r="D1424" s="191" t="s">
        <v>3236</v>
      </c>
      <c r="E1424" s="1"/>
      <c r="G1424" s="1"/>
    </row>
    <row r="1425" spans="1:7">
      <c r="A1425" s="191" t="s">
        <v>3258</v>
      </c>
      <c r="B1425" s="9">
        <v>10285</v>
      </c>
      <c r="C1425" s="192"/>
      <c r="D1425" s="191" t="s">
        <v>3236</v>
      </c>
      <c r="E1425" s="1"/>
      <c r="G1425" s="1"/>
    </row>
    <row r="1426" spans="1:7">
      <c r="E1426" s="1"/>
      <c r="G1426" s="1"/>
    </row>
    <row r="1427" spans="1:7">
      <c r="A1427" s="191" t="s">
        <v>3233</v>
      </c>
      <c r="B1427" s="174">
        <f>B1416</f>
        <v>3138</v>
      </c>
      <c r="D1427" s="212">
        <f>B1427/B1415</f>
        <v>3.9997450767956154E-2</v>
      </c>
      <c r="E1427" s="1"/>
      <c r="G1427" s="1"/>
    </row>
    <row r="1428" spans="1:7">
      <c r="A1428" s="191" t="s">
        <v>3236</v>
      </c>
      <c r="B1428" s="174">
        <f>SUM(B1417:B1425)</f>
        <v>75317</v>
      </c>
      <c r="D1428" s="212">
        <f>B1428/B1415</f>
        <v>0.96000254923204387</v>
      </c>
      <c r="E1428" s="1"/>
      <c r="G1428" s="1"/>
    </row>
    <row r="1429" spans="1:7">
      <c r="E1429" s="1"/>
      <c r="G1429" s="1"/>
    </row>
    <row r="1430" spans="1:7">
      <c r="E1430" s="1"/>
      <c r="G1430" s="1"/>
    </row>
    <row r="1431" spans="1:7">
      <c r="A1431" s="237" t="s">
        <v>3627</v>
      </c>
      <c r="B1431" s="238">
        <f>SUM(B1432:B1449)</f>
        <v>71724</v>
      </c>
      <c r="C1431" s="202"/>
      <c r="D1431" s="202"/>
      <c r="E1431" s="1"/>
      <c r="G1431" s="1"/>
    </row>
    <row r="1432" spans="1:7">
      <c r="A1432" s="201" t="s">
        <v>3643</v>
      </c>
      <c r="B1432" s="9">
        <v>4694</v>
      </c>
      <c r="C1432" s="202"/>
      <c r="D1432" s="201" t="s">
        <v>3627</v>
      </c>
      <c r="E1432" s="1"/>
      <c r="G1432" s="1"/>
    </row>
    <row r="1433" spans="1:7">
      <c r="A1433" s="201" t="s">
        <v>3645</v>
      </c>
      <c r="B1433" s="9">
        <v>4196</v>
      </c>
      <c r="C1433" s="202"/>
      <c r="D1433" s="201" t="s">
        <v>3627</v>
      </c>
      <c r="E1433" s="1"/>
      <c r="G1433" s="1"/>
    </row>
    <row r="1434" spans="1:7">
      <c r="A1434" s="201" t="s">
        <v>3652</v>
      </c>
      <c r="B1434" s="9">
        <v>3089</v>
      </c>
      <c r="C1434" s="202"/>
      <c r="D1434" s="201" t="s">
        <v>3627</v>
      </c>
      <c r="E1434" s="1"/>
      <c r="G1434" s="1"/>
    </row>
    <row r="1435" spans="1:7">
      <c r="A1435" s="201" t="s">
        <v>3653</v>
      </c>
      <c r="B1435" s="9">
        <v>3188</v>
      </c>
      <c r="C1435" s="202"/>
      <c r="D1435" s="201" t="s">
        <v>3627</v>
      </c>
      <c r="E1435" s="1"/>
      <c r="G1435" s="1"/>
    </row>
    <row r="1436" spans="1:7">
      <c r="A1436" s="201" t="s">
        <v>3723</v>
      </c>
      <c r="B1436" s="3">
        <v>4005</v>
      </c>
      <c r="C1436" s="202"/>
      <c r="D1436" s="201" t="s">
        <v>3627</v>
      </c>
      <c r="E1436" s="1"/>
      <c r="G1436" s="1"/>
    </row>
    <row r="1437" spans="1:7">
      <c r="A1437" s="201" t="s">
        <v>3724</v>
      </c>
      <c r="B1437" s="3">
        <v>4226</v>
      </c>
      <c r="C1437" s="202"/>
      <c r="D1437" s="201" t="s">
        <v>3627</v>
      </c>
      <c r="E1437" s="1"/>
      <c r="G1437" s="1"/>
    </row>
    <row r="1438" spans="1:7">
      <c r="A1438" s="201" t="s">
        <v>3725</v>
      </c>
      <c r="B1438" s="3">
        <v>4227</v>
      </c>
      <c r="C1438" s="202"/>
      <c r="D1438" s="201" t="s">
        <v>3627</v>
      </c>
      <c r="E1438" s="1"/>
      <c r="G1438" s="1"/>
    </row>
    <row r="1439" spans="1:7">
      <c r="A1439" s="201" t="s">
        <v>3727</v>
      </c>
      <c r="B1439" s="3">
        <v>4638</v>
      </c>
      <c r="C1439" s="202"/>
      <c r="D1439" s="201" t="s">
        <v>3627</v>
      </c>
      <c r="E1439" s="1"/>
      <c r="G1439" s="1"/>
    </row>
    <row r="1440" spans="1:7">
      <c r="A1440" s="201" t="s">
        <v>3728</v>
      </c>
      <c r="B1440" s="3">
        <v>4510</v>
      </c>
      <c r="C1440" s="202"/>
      <c r="D1440" s="201" t="s">
        <v>3627</v>
      </c>
      <c r="E1440" s="1"/>
      <c r="G1440" s="1"/>
    </row>
    <row r="1441" spans="1:7">
      <c r="A1441" s="202" t="s">
        <v>3729</v>
      </c>
      <c r="B1441" s="3">
        <v>3912</v>
      </c>
      <c r="C1441" s="202"/>
      <c r="D1441" s="201" t="s">
        <v>3627</v>
      </c>
      <c r="E1441" s="1"/>
      <c r="G1441" s="1"/>
    </row>
    <row r="1442" spans="1:7">
      <c r="A1442" s="201" t="s">
        <v>3730</v>
      </c>
      <c r="B1442" s="3">
        <v>2146</v>
      </c>
      <c r="C1442" s="202"/>
      <c r="D1442" s="201" t="s">
        <v>3627</v>
      </c>
      <c r="E1442" s="1"/>
      <c r="G1442" s="1"/>
    </row>
    <row r="1443" spans="1:7">
      <c r="A1443" s="201" t="s">
        <v>3731</v>
      </c>
      <c r="B1443" s="3">
        <v>3142</v>
      </c>
      <c r="C1443" s="202"/>
      <c r="D1443" s="201" t="s">
        <v>3627</v>
      </c>
      <c r="E1443" s="1"/>
      <c r="G1443" s="1"/>
    </row>
    <row r="1444" spans="1:7">
      <c r="A1444" s="201" t="s">
        <v>3732</v>
      </c>
      <c r="B1444" s="3">
        <v>3995</v>
      </c>
      <c r="C1444" s="202"/>
      <c r="D1444" s="201" t="s">
        <v>3627</v>
      </c>
      <c r="E1444" s="1"/>
      <c r="G1444" s="1"/>
    </row>
    <row r="1445" spans="1:7">
      <c r="A1445" s="201" t="s">
        <v>3733</v>
      </c>
      <c r="B1445" s="3">
        <v>4211</v>
      </c>
      <c r="C1445" s="202"/>
      <c r="D1445" s="201" t="s">
        <v>3627</v>
      </c>
      <c r="E1445" s="1"/>
      <c r="G1445" s="1"/>
    </row>
    <row r="1446" spans="1:7">
      <c r="A1446" s="201" t="s">
        <v>3734</v>
      </c>
      <c r="B1446" s="3">
        <v>4119</v>
      </c>
      <c r="C1446" s="202"/>
      <c r="D1446" s="201" t="s">
        <v>3627</v>
      </c>
      <c r="E1446" s="1"/>
      <c r="G1446" s="1"/>
    </row>
    <row r="1447" spans="1:7">
      <c r="A1447" s="201" t="s">
        <v>3735</v>
      </c>
      <c r="B1447" s="3">
        <v>3936</v>
      </c>
      <c r="C1447" s="202"/>
      <c r="D1447" s="201" t="s">
        <v>3627</v>
      </c>
      <c r="E1447" s="1"/>
      <c r="G1447" s="1"/>
    </row>
    <row r="1448" spans="1:7">
      <c r="A1448" s="201" t="s">
        <v>3736</v>
      </c>
      <c r="B1448" s="3">
        <v>4146</v>
      </c>
      <c r="C1448" s="202"/>
      <c r="D1448" s="201" t="s">
        <v>3627</v>
      </c>
      <c r="E1448" s="1"/>
      <c r="G1448" s="1"/>
    </row>
    <row r="1449" spans="1:7">
      <c r="A1449" s="201" t="s">
        <v>3808</v>
      </c>
      <c r="B1449" s="3">
        <v>5344</v>
      </c>
      <c r="C1449" s="202"/>
      <c r="D1449" s="201" t="s">
        <v>3631</v>
      </c>
      <c r="E1449" s="1"/>
      <c r="G1449" s="1"/>
    </row>
    <row r="1450" spans="1:7">
      <c r="E1450" s="1"/>
      <c r="G1450" s="1"/>
    </row>
    <row r="1451" spans="1:7">
      <c r="A1451" s="201" t="s">
        <v>3627</v>
      </c>
      <c r="B1451" s="174">
        <f>SUM(B1432:B1448)</f>
        <v>66380</v>
      </c>
      <c r="D1451" s="212">
        <f>B1451/B1431</f>
        <v>0.92549216440800852</v>
      </c>
      <c r="E1451" s="1"/>
      <c r="G1451" s="1"/>
    </row>
    <row r="1452" spans="1:7">
      <c r="A1452" s="201" t="s">
        <v>3631</v>
      </c>
      <c r="B1452" s="174">
        <f>B1449</f>
        <v>5344</v>
      </c>
      <c r="D1452" s="212">
        <f>B1452/B1431</f>
        <v>7.450783559199152E-2</v>
      </c>
      <c r="E1452" s="1"/>
      <c r="G1452" s="1"/>
    </row>
    <row r="1453" spans="1:7">
      <c r="E1453" s="1"/>
      <c r="G1453" s="1"/>
    </row>
    <row r="1454" spans="1:7">
      <c r="E1454" s="1"/>
      <c r="G1454" s="1"/>
    </row>
    <row r="1455" spans="1:7">
      <c r="A1455" s="218" t="s">
        <v>3237</v>
      </c>
      <c r="B1455" s="221">
        <f>SUM(B1456:B1477)</f>
        <v>76611</v>
      </c>
      <c r="C1455" s="193"/>
      <c r="D1455" s="193"/>
      <c r="E1455" s="1"/>
      <c r="G1455" s="1"/>
    </row>
    <row r="1456" spans="1:7">
      <c r="A1456" s="191" t="s">
        <v>3378</v>
      </c>
      <c r="B1456" s="3">
        <v>4861</v>
      </c>
      <c r="C1456" s="192"/>
      <c r="D1456" s="191" t="s">
        <v>3237</v>
      </c>
      <c r="E1456" s="1"/>
      <c r="G1456" s="1"/>
    </row>
    <row r="1457" spans="1:7">
      <c r="A1457" s="191" t="s">
        <v>3380</v>
      </c>
      <c r="B1457" s="3">
        <v>1513</v>
      </c>
      <c r="C1457" s="192"/>
      <c r="D1457" s="191" t="s">
        <v>3237</v>
      </c>
      <c r="E1457" s="1"/>
      <c r="G1457" s="1"/>
    </row>
    <row r="1458" spans="1:7">
      <c r="A1458" s="191" t="s">
        <v>3381</v>
      </c>
      <c r="B1458" s="3">
        <v>3589</v>
      </c>
      <c r="C1458" s="192"/>
      <c r="D1458" s="191" t="s">
        <v>3237</v>
      </c>
      <c r="E1458" s="1"/>
      <c r="G1458" s="1"/>
    </row>
    <row r="1459" spans="1:7">
      <c r="A1459" s="191" t="s">
        <v>3384</v>
      </c>
      <c r="B1459" s="3">
        <v>1498</v>
      </c>
      <c r="C1459" s="192"/>
      <c r="D1459" s="191" t="s">
        <v>3237</v>
      </c>
      <c r="E1459" s="1"/>
      <c r="G1459" s="1"/>
    </row>
    <row r="1460" spans="1:7">
      <c r="A1460" s="191" t="s">
        <v>3385</v>
      </c>
      <c r="B1460" s="3">
        <v>3724</v>
      </c>
      <c r="C1460" s="192"/>
      <c r="D1460" s="191" t="s">
        <v>3237</v>
      </c>
      <c r="E1460" s="1"/>
      <c r="G1460" s="1"/>
    </row>
    <row r="1461" spans="1:7">
      <c r="A1461" s="191" t="s">
        <v>3386</v>
      </c>
      <c r="B1461" s="3">
        <v>4801</v>
      </c>
      <c r="C1461" s="192"/>
      <c r="D1461" s="191" t="s">
        <v>3237</v>
      </c>
      <c r="E1461" s="1"/>
      <c r="G1461" s="1"/>
    </row>
    <row r="1462" spans="1:7">
      <c r="A1462" s="191" t="s">
        <v>3387</v>
      </c>
      <c r="B1462" s="3">
        <v>2675</v>
      </c>
      <c r="C1462" s="192"/>
      <c r="D1462" s="191" t="s">
        <v>3237</v>
      </c>
      <c r="E1462" s="1"/>
      <c r="G1462" s="1"/>
    </row>
    <row r="1463" spans="1:7">
      <c r="A1463" s="191" t="s">
        <v>3389</v>
      </c>
      <c r="B1463" s="3">
        <v>3287</v>
      </c>
      <c r="C1463" s="192"/>
      <c r="D1463" s="191" t="s">
        <v>3237</v>
      </c>
      <c r="E1463" s="1"/>
      <c r="G1463" s="1"/>
    </row>
    <row r="1464" spans="1:7">
      <c r="A1464" s="191" t="s">
        <v>3390</v>
      </c>
      <c r="B1464" s="3">
        <v>3241</v>
      </c>
      <c r="C1464" s="192"/>
      <c r="D1464" s="191" t="s">
        <v>3237</v>
      </c>
      <c r="E1464" s="1"/>
      <c r="G1464" s="1"/>
    </row>
    <row r="1465" spans="1:7">
      <c r="A1465" s="191" t="s">
        <v>3392</v>
      </c>
      <c r="B1465" s="3">
        <v>3485</v>
      </c>
      <c r="C1465" s="192"/>
      <c r="D1465" s="191" t="s">
        <v>3237</v>
      </c>
      <c r="E1465" s="1"/>
      <c r="G1465" s="1"/>
    </row>
    <row r="1466" spans="1:7">
      <c r="A1466" s="191" t="s">
        <v>3394</v>
      </c>
      <c r="B1466" s="3">
        <v>3045</v>
      </c>
      <c r="C1466" s="192"/>
      <c r="D1466" s="191" t="s">
        <v>3237</v>
      </c>
      <c r="E1466" s="1"/>
      <c r="G1466" s="1"/>
    </row>
    <row r="1467" spans="1:7">
      <c r="A1467" s="191" t="s">
        <v>3395</v>
      </c>
      <c r="B1467" s="3">
        <v>2924</v>
      </c>
      <c r="C1467" s="192"/>
      <c r="D1467" s="191" t="s">
        <v>3237</v>
      </c>
      <c r="E1467" s="1"/>
      <c r="G1467" s="1"/>
    </row>
    <row r="1468" spans="1:7">
      <c r="A1468" s="191" t="s">
        <v>3396</v>
      </c>
      <c r="B1468" s="3">
        <v>3561</v>
      </c>
      <c r="C1468" s="192"/>
      <c r="D1468" s="191" t="s">
        <v>3237</v>
      </c>
      <c r="E1468" s="1"/>
      <c r="G1468" s="1"/>
    </row>
    <row r="1469" spans="1:7">
      <c r="A1469" s="191" t="s">
        <v>3397</v>
      </c>
      <c r="B1469" s="4">
        <v>3030</v>
      </c>
      <c r="C1469" s="192"/>
      <c r="D1469" s="191" t="s">
        <v>3237</v>
      </c>
      <c r="E1469" s="1"/>
      <c r="G1469" s="1"/>
    </row>
    <row r="1470" spans="1:7">
      <c r="A1470" s="191" t="s">
        <v>3398</v>
      </c>
      <c r="B1470" s="4">
        <v>4351</v>
      </c>
      <c r="C1470" s="192"/>
      <c r="D1470" s="191" t="s">
        <v>3237</v>
      </c>
      <c r="E1470" s="1"/>
      <c r="G1470" s="1"/>
    </row>
    <row r="1471" spans="1:7">
      <c r="A1471" s="191" t="s">
        <v>3399</v>
      </c>
      <c r="B1471" s="4">
        <v>4299</v>
      </c>
      <c r="C1471" s="192"/>
      <c r="D1471" s="191" t="s">
        <v>3237</v>
      </c>
      <c r="E1471" s="1"/>
      <c r="G1471" s="1"/>
    </row>
    <row r="1472" spans="1:7">
      <c r="A1472" s="191" t="s">
        <v>3400</v>
      </c>
      <c r="B1472" s="4">
        <v>3004</v>
      </c>
      <c r="C1472" s="192"/>
      <c r="D1472" s="191" t="s">
        <v>3237</v>
      </c>
      <c r="E1472" s="1"/>
      <c r="G1472" s="1"/>
    </row>
    <row r="1473" spans="1:7">
      <c r="A1473" s="191" t="s">
        <v>3401</v>
      </c>
      <c r="B1473" s="4">
        <v>4603</v>
      </c>
      <c r="C1473" s="192"/>
      <c r="D1473" s="191" t="s">
        <v>3237</v>
      </c>
      <c r="E1473" s="1"/>
      <c r="G1473" s="1"/>
    </row>
    <row r="1474" spans="1:7">
      <c r="A1474" s="191" t="s">
        <v>3402</v>
      </c>
      <c r="B1474" s="4">
        <v>3284</v>
      </c>
      <c r="C1474" s="192"/>
      <c r="D1474" s="191" t="s">
        <v>3237</v>
      </c>
      <c r="E1474" s="1"/>
      <c r="G1474" s="1"/>
    </row>
    <row r="1475" spans="1:7">
      <c r="A1475" s="191" t="s">
        <v>3458</v>
      </c>
      <c r="B1475" s="9">
        <v>5258</v>
      </c>
      <c r="C1475" s="192"/>
      <c r="D1475" s="191" t="s">
        <v>3240</v>
      </c>
      <c r="E1475" s="1"/>
      <c r="G1475" s="1"/>
    </row>
    <row r="1476" spans="1:7">
      <c r="A1476" s="191" t="s">
        <v>3462</v>
      </c>
      <c r="B1476" s="9">
        <v>3305</v>
      </c>
      <c r="C1476" s="192"/>
      <c r="D1476" s="191" t="s">
        <v>3240</v>
      </c>
      <c r="E1476" s="1"/>
      <c r="G1476" s="1"/>
    </row>
    <row r="1477" spans="1:7">
      <c r="A1477" s="191" t="s">
        <v>3477</v>
      </c>
      <c r="B1477" s="9">
        <v>3273</v>
      </c>
      <c r="C1477" s="192"/>
      <c r="D1477" s="191" t="s">
        <v>3240</v>
      </c>
      <c r="E1477" s="1"/>
      <c r="G1477" s="1"/>
    </row>
    <row r="1478" spans="1:7">
      <c r="A1478" s="191"/>
      <c r="B1478" s="9"/>
      <c r="C1478" s="192"/>
      <c r="D1478" s="191"/>
      <c r="E1478" s="1"/>
      <c r="G1478" s="1"/>
    </row>
    <row r="1479" spans="1:7">
      <c r="A1479" s="191" t="s">
        <v>3237</v>
      </c>
      <c r="B1479" s="9">
        <f>SUM(B1456:B1474)</f>
        <v>64775</v>
      </c>
      <c r="C1479" s="192"/>
      <c r="D1479" s="223">
        <f>B1479/B1455</f>
        <v>0.84550521465585882</v>
      </c>
      <c r="E1479" s="1"/>
      <c r="G1479" s="1"/>
    </row>
    <row r="1480" spans="1:7">
      <c r="A1480" s="191" t="s">
        <v>3240</v>
      </c>
      <c r="B1480" s="9">
        <f>SUM(B1475:B1477)</f>
        <v>11836</v>
      </c>
      <c r="C1480" s="192"/>
      <c r="D1480" s="223">
        <f>B1480/B1455</f>
        <v>0.15449478534414118</v>
      </c>
      <c r="E1480" s="1"/>
      <c r="G1480" s="1"/>
    </row>
    <row r="1481" spans="1:7">
      <c r="A1481" s="191"/>
      <c r="B1481" s="9"/>
      <c r="C1481" s="192"/>
      <c r="D1481" s="191"/>
      <c r="E1481" s="1"/>
      <c r="G1481" s="1"/>
    </row>
    <row r="1482" spans="1:7">
      <c r="A1482" s="191"/>
      <c r="B1482" s="9"/>
      <c r="C1482" s="192"/>
      <c r="D1482" s="191"/>
      <c r="E1482" s="1"/>
      <c r="G1482" s="1"/>
    </row>
    <row r="1483" spans="1:7">
      <c r="A1483" s="209" t="s">
        <v>2558</v>
      </c>
      <c r="B1483" s="37">
        <f>SUM(B1484:B1496)</f>
        <v>71317</v>
      </c>
    </row>
    <row r="1484" spans="1:7">
      <c r="A1484" s="172" t="s">
        <v>2591</v>
      </c>
      <c r="B1484" s="9">
        <v>5428</v>
      </c>
      <c r="D1484" s="172" t="s">
        <v>2558</v>
      </c>
      <c r="F1484" s="171"/>
      <c r="G1484" s="1"/>
    </row>
    <row r="1485" spans="1:7">
      <c r="A1485" s="172" t="s">
        <v>2592</v>
      </c>
      <c r="B1485" s="9">
        <v>5538</v>
      </c>
      <c r="D1485" s="172" t="s">
        <v>2558</v>
      </c>
      <c r="F1485" s="171"/>
      <c r="G1485" s="1"/>
    </row>
    <row r="1486" spans="1:7">
      <c r="A1486" s="172" t="s">
        <v>700</v>
      </c>
      <c r="B1486" s="9">
        <v>5045</v>
      </c>
      <c r="D1486" s="172" t="s">
        <v>2558</v>
      </c>
      <c r="F1486" s="171"/>
      <c r="G1486" s="1"/>
    </row>
    <row r="1487" spans="1:7">
      <c r="A1487" s="172" t="s">
        <v>2594</v>
      </c>
      <c r="B1487" s="9">
        <v>6195</v>
      </c>
      <c r="D1487" s="172" t="s">
        <v>2558</v>
      </c>
      <c r="F1487" s="171"/>
      <c r="G1487" s="1"/>
    </row>
    <row r="1488" spans="1:7">
      <c r="A1488" s="172" t="s">
        <v>2595</v>
      </c>
      <c r="B1488" s="9">
        <v>6182</v>
      </c>
      <c r="D1488" s="172" t="s">
        <v>2558</v>
      </c>
      <c r="F1488" s="171"/>
      <c r="G1488" s="1"/>
    </row>
    <row r="1489" spans="1:7">
      <c r="A1489" s="172" t="s">
        <v>2597</v>
      </c>
      <c r="B1489" s="9">
        <v>5028</v>
      </c>
      <c r="D1489" s="172" t="s">
        <v>2558</v>
      </c>
      <c r="F1489" s="171"/>
      <c r="G1489" s="1"/>
    </row>
    <row r="1490" spans="1:7">
      <c r="A1490" s="172" t="s">
        <v>2598</v>
      </c>
      <c r="B1490" s="9">
        <v>5423</v>
      </c>
      <c r="D1490" s="172" t="s">
        <v>2558</v>
      </c>
      <c r="F1490" s="171"/>
      <c r="G1490" s="1"/>
    </row>
    <row r="1491" spans="1:7">
      <c r="A1491" s="172" t="s">
        <v>2599</v>
      </c>
      <c r="B1491" s="9">
        <v>2142</v>
      </c>
      <c r="D1491" s="172" t="s">
        <v>2558</v>
      </c>
      <c r="F1491" s="171"/>
      <c r="G1491" s="1"/>
    </row>
    <row r="1492" spans="1:7">
      <c r="A1492" s="172" t="s">
        <v>2600</v>
      </c>
      <c r="B1492" s="9">
        <v>6167</v>
      </c>
      <c r="D1492" s="172" t="s">
        <v>2558</v>
      </c>
      <c r="F1492" s="171"/>
      <c r="G1492" s="1"/>
    </row>
    <row r="1493" spans="1:7">
      <c r="A1493" s="172" t="s">
        <v>2601</v>
      </c>
      <c r="B1493" s="9">
        <v>6208</v>
      </c>
      <c r="D1493" s="172" t="s">
        <v>2558</v>
      </c>
      <c r="F1493" s="171"/>
      <c r="G1493" s="1"/>
    </row>
    <row r="1494" spans="1:7">
      <c r="A1494" s="172" t="s">
        <v>2602</v>
      </c>
      <c r="B1494" s="9">
        <v>6301</v>
      </c>
      <c r="D1494" s="172" t="s">
        <v>2558</v>
      </c>
      <c r="F1494" s="171"/>
      <c r="G1494" s="1"/>
    </row>
    <row r="1495" spans="1:7">
      <c r="A1495" s="172" t="s">
        <v>2603</v>
      </c>
      <c r="B1495" s="9">
        <v>5803</v>
      </c>
      <c r="D1495" s="172" t="s">
        <v>2558</v>
      </c>
      <c r="F1495" s="171"/>
      <c r="G1495" s="1"/>
    </row>
    <row r="1496" spans="1:7">
      <c r="A1496" s="172" t="s">
        <v>2604</v>
      </c>
      <c r="B1496" s="9">
        <v>5857</v>
      </c>
      <c r="D1496" s="172" t="s">
        <v>2558</v>
      </c>
      <c r="F1496" s="171"/>
      <c r="G1496" s="1"/>
    </row>
    <row r="1497" spans="1:7">
      <c r="F1497" s="171"/>
      <c r="G1497" s="1"/>
    </row>
    <row r="1498" spans="1:7">
      <c r="A1498" s="172" t="s">
        <v>2558</v>
      </c>
      <c r="B1498" s="174">
        <f>SUM(B1484:B1496)</f>
        <v>71317</v>
      </c>
      <c r="D1498" s="212">
        <f>B1498/B1483</f>
        <v>1</v>
      </c>
    </row>
    <row r="1499" spans="1:7">
      <c r="A1499" s="172"/>
      <c r="B1499" s="174"/>
      <c r="D1499" s="212"/>
    </row>
    <row r="1500" spans="1:7">
      <c r="A1500" s="172"/>
      <c r="B1500" s="174"/>
      <c r="D1500" s="212"/>
    </row>
    <row r="1501" spans="1:7">
      <c r="A1501" s="218" t="s">
        <v>3238</v>
      </c>
      <c r="B1501" s="221">
        <f>SUM(B1502:B1519)</f>
        <v>75638</v>
      </c>
      <c r="C1501" s="193"/>
      <c r="D1501" s="193"/>
    </row>
    <row r="1502" spans="1:7">
      <c r="A1502" s="191" t="s">
        <v>3416</v>
      </c>
      <c r="B1502" s="9">
        <v>3895</v>
      </c>
      <c r="C1502" s="192"/>
      <c r="D1502" s="191" t="s">
        <v>3238</v>
      </c>
    </row>
    <row r="1503" spans="1:7">
      <c r="A1503" s="191" t="s">
        <v>3417</v>
      </c>
      <c r="B1503" s="9">
        <v>4423</v>
      </c>
      <c r="C1503" s="192"/>
      <c r="D1503" s="191" t="s">
        <v>3238</v>
      </c>
    </row>
    <row r="1504" spans="1:7">
      <c r="A1504" s="191" t="s">
        <v>3419</v>
      </c>
      <c r="B1504" s="9">
        <v>1914</v>
      </c>
      <c r="C1504" s="192"/>
      <c r="D1504" s="191" t="s">
        <v>3238</v>
      </c>
    </row>
    <row r="1505" spans="1:4">
      <c r="A1505" s="191" t="s">
        <v>3421</v>
      </c>
      <c r="B1505" s="9">
        <v>4403</v>
      </c>
      <c r="C1505" s="192"/>
      <c r="D1505" s="191" t="s">
        <v>3238</v>
      </c>
    </row>
    <row r="1506" spans="1:4">
      <c r="A1506" s="191" t="s">
        <v>3422</v>
      </c>
      <c r="B1506" s="9">
        <v>4569</v>
      </c>
      <c r="C1506" s="192"/>
      <c r="D1506" s="191" t="s">
        <v>3238</v>
      </c>
    </row>
    <row r="1507" spans="1:4">
      <c r="A1507" s="191" t="s">
        <v>3423</v>
      </c>
      <c r="B1507" s="9">
        <v>4103</v>
      </c>
      <c r="C1507" s="192"/>
      <c r="D1507" s="191" t="s">
        <v>3238</v>
      </c>
    </row>
    <row r="1508" spans="1:4">
      <c r="A1508" s="191" t="s">
        <v>3424</v>
      </c>
      <c r="B1508" s="9">
        <v>4107</v>
      </c>
      <c r="C1508" s="192"/>
      <c r="D1508" s="191" t="s">
        <v>3238</v>
      </c>
    </row>
    <row r="1509" spans="1:4">
      <c r="A1509" s="191" t="s">
        <v>3425</v>
      </c>
      <c r="B1509" s="9">
        <v>5652</v>
      </c>
      <c r="C1509" s="192"/>
      <c r="D1509" s="191" t="s">
        <v>3238</v>
      </c>
    </row>
    <row r="1510" spans="1:4">
      <c r="A1510" s="191" t="s">
        <v>3426</v>
      </c>
      <c r="B1510" s="9">
        <v>3905</v>
      </c>
      <c r="C1510" s="192"/>
      <c r="D1510" s="191" t="s">
        <v>3238</v>
      </c>
    </row>
    <row r="1511" spans="1:4">
      <c r="A1511" s="191" t="s">
        <v>3427</v>
      </c>
      <c r="B1511" s="9">
        <v>5375</v>
      </c>
      <c r="C1511" s="192"/>
      <c r="D1511" s="191" t="s">
        <v>3238</v>
      </c>
    </row>
    <row r="1512" spans="1:4">
      <c r="A1512" s="191" t="s">
        <v>3428</v>
      </c>
      <c r="B1512" s="9">
        <v>4287</v>
      </c>
      <c r="C1512" s="192"/>
      <c r="D1512" s="191" t="s">
        <v>3238</v>
      </c>
    </row>
    <row r="1513" spans="1:4">
      <c r="A1513" s="191" t="s">
        <v>3429</v>
      </c>
      <c r="B1513" s="9">
        <v>6927</v>
      </c>
      <c r="C1513" s="192"/>
      <c r="D1513" s="191" t="s">
        <v>3238</v>
      </c>
    </row>
    <row r="1514" spans="1:4">
      <c r="A1514" s="191" t="s">
        <v>3430</v>
      </c>
      <c r="B1514" s="9">
        <v>5815</v>
      </c>
      <c r="C1514" s="192"/>
      <c r="D1514" s="191" t="s">
        <v>3238</v>
      </c>
    </row>
    <row r="1515" spans="1:4">
      <c r="A1515" s="191" t="s">
        <v>3431</v>
      </c>
      <c r="B1515" s="9">
        <v>3734</v>
      </c>
      <c r="C1515" s="192"/>
      <c r="D1515" s="191" t="s">
        <v>3238</v>
      </c>
    </row>
    <row r="1516" spans="1:4">
      <c r="A1516" s="191" t="s">
        <v>3432</v>
      </c>
      <c r="B1516" s="9">
        <v>3951</v>
      </c>
      <c r="C1516" s="192"/>
      <c r="D1516" s="191" t="s">
        <v>3238</v>
      </c>
    </row>
    <row r="1517" spans="1:4">
      <c r="A1517" s="191" t="s">
        <v>3433</v>
      </c>
      <c r="B1517" s="9">
        <v>2075</v>
      </c>
      <c r="C1517" s="192"/>
      <c r="D1517" s="191" t="s">
        <v>3238</v>
      </c>
    </row>
    <row r="1518" spans="1:4">
      <c r="A1518" s="191" t="s">
        <v>3434</v>
      </c>
      <c r="B1518" s="9">
        <v>2110</v>
      </c>
      <c r="C1518" s="192"/>
      <c r="D1518" s="191" t="s">
        <v>3238</v>
      </c>
    </row>
    <row r="1519" spans="1:4">
      <c r="A1519" s="191" t="s">
        <v>339</v>
      </c>
      <c r="B1519" s="9">
        <v>4393</v>
      </c>
      <c r="C1519" s="192"/>
      <c r="D1519" s="191" t="s">
        <v>3238</v>
      </c>
    </row>
    <row r="1520" spans="1:4">
      <c r="A1520" s="192"/>
      <c r="B1520" s="195"/>
      <c r="C1520" s="192"/>
      <c r="D1520" s="192"/>
    </row>
    <row r="1521" spans="1:4">
      <c r="A1521" s="191" t="s">
        <v>3238</v>
      </c>
      <c r="B1521" s="174">
        <f>SUM(B1502:B1519)</f>
        <v>75638</v>
      </c>
      <c r="D1521" s="212">
        <f>B1521/B1501</f>
        <v>1</v>
      </c>
    </row>
    <row r="1522" spans="1:4">
      <c r="A1522" s="191"/>
      <c r="B1522" s="174"/>
      <c r="D1522" s="212"/>
    </row>
    <row r="1523" spans="1:4">
      <c r="A1523" s="191"/>
      <c r="B1523" s="174"/>
      <c r="D1523" s="212"/>
    </row>
    <row r="1524" spans="1:4">
      <c r="A1524" s="231" t="s">
        <v>3970</v>
      </c>
      <c r="B1524" s="234">
        <f>SUM(B1525:B1532)</f>
        <v>75474</v>
      </c>
      <c r="C1524" s="185"/>
      <c r="D1524" s="185"/>
    </row>
    <row r="1525" spans="1:4">
      <c r="A1525" s="186" t="s">
        <v>2943</v>
      </c>
      <c r="B1525" s="3">
        <v>8571</v>
      </c>
      <c r="C1525" s="185"/>
      <c r="D1525" s="186" t="s">
        <v>2927</v>
      </c>
    </row>
    <row r="1526" spans="1:4">
      <c r="A1526" s="186" t="s">
        <v>2946</v>
      </c>
      <c r="B1526" s="3">
        <v>9573</v>
      </c>
      <c r="C1526" s="185"/>
      <c r="D1526" s="186" t="s">
        <v>2927</v>
      </c>
    </row>
    <row r="1527" spans="1:4">
      <c r="A1527" s="186" t="s">
        <v>2947</v>
      </c>
      <c r="B1527" s="3">
        <v>9747</v>
      </c>
      <c r="C1527" s="185"/>
      <c r="D1527" s="186" t="s">
        <v>2927</v>
      </c>
    </row>
    <row r="1528" spans="1:4">
      <c r="A1528" s="186" t="s">
        <v>2210</v>
      </c>
      <c r="B1528" s="3">
        <v>9698</v>
      </c>
      <c r="C1528" s="185"/>
      <c r="D1528" s="186" t="s">
        <v>2927</v>
      </c>
    </row>
    <row r="1529" spans="1:4">
      <c r="A1529" s="186" t="s">
        <v>2951</v>
      </c>
      <c r="B1529" s="3">
        <v>9850</v>
      </c>
      <c r="C1529" s="185"/>
      <c r="D1529" s="186" t="s">
        <v>2927</v>
      </c>
    </row>
    <row r="1530" spans="1:4">
      <c r="A1530" s="186" t="s">
        <v>2954</v>
      </c>
      <c r="B1530" s="3">
        <v>10291</v>
      </c>
      <c r="C1530" s="185"/>
      <c r="D1530" s="186" t="s">
        <v>2927</v>
      </c>
    </row>
    <row r="1531" spans="1:4">
      <c r="A1531" s="186" t="s">
        <v>2956</v>
      </c>
      <c r="B1531" s="3">
        <v>9401</v>
      </c>
      <c r="C1531" s="185"/>
      <c r="D1531" s="186" t="s">
        <v>2927</v>
      </c>
    </row>
    <row r="1532" spans="1:4">
      <c r="A1532" s="186" t="s">
        <v>2945</v>
      </c>
      <c r="B1532" s="3">
        <v>8343</v>
      </c>
      <c r="C1532" s="185"/>
      <c r="D1532" s="186" t="s">
        <v>2928</v>
      </c>
    </row>
    <row r="1533" spans="1:4">
      <c r="A1533" s="191"/>
      <c r="B1533" s="174"/>
      <c r="D1533" s="212"/>
    </row>
    <row r="1534" spans="1:4">
      <c r="A1534" s="186" t="s">
        <v>2927</v>
      </c>
      <c r="B1534" s="174">
        <f>SUM(B1525:B1531)</f>
        <v>67131</v>
      </c>
      <c r="D1534" s="212">
        <f>B1534/B1524</f>
        <v>0.88945862151204391</v>
      </c>
    </row>
    <row r="1535" spans="1:4">
      <c r="A1535" s="186" t="s">
        <v>2928</v>
      </c>
      <c r="B1535" s="174">
        <f>B1532</f>
        <v>8343</v>
      </c>
      <c r="D1535" s="212">
        <f>B1535/B1524</f>
        <v>0.11054137848795612</v>
      </c>
    </row>
    <row r="1536" spans="1:4">
      <c r="A1536" s="191"/>
      <c r="B1536" s="174"/>
      <c r="D1536" s="212"/>
    </row>
    <row r="1537" spans="1:4">
      <c r="A1537" s="191"/>
      <c r="B1537" s="174"/>
      <c r="D1537" s="212"/>
    </row>
    <row r="1538" spans="1:4">
      <c r="A1538" s="231" t="s">
        <v>3971</v>
      </c>
      <c r="B1538" s="233">
        <f>SUM(B1539:B1546)</f>
        <v>72705</v>
      </c>
      <c r="C1538" s="185"/>
      <c r="D1538" s="185"/>
    </row>
    <row r="1539" spans="1:4">
      <c r="A1539" s="186" t="s">
        <v>2944</v>
      </c>
      <c r="B1539" s="3">
        <v>8890</v>
      </c>
      <c r="C1539" s="185"/>
      <c r="D1539" s="186" t="s">
        <v>2926</v>
      </c>
    </row>
    <row r="1540" spans="1:4">
      <c r="A1540" s="186" t="s">
        <v>2955</v>
      </c>
      <c r="B1540" s="3">
        <v>7385</v>
      </c>
      <c r="C1540" s="185"/>
      <c r="D1540" s="186" t="s">
        <v>2926</v>
      </c>
    </row>
    <row r="1541" spans="1:4">
      <c r="A1541" s="186" t="s">
        <v>2948</v>
      </c>
      <c r="B1541" s="3">
        <v>9843</v>
      </c>
      <c r="C1541" s="185"/>
      <c r="D1541" s="186" t="s">
        <v>2928</v>
      </c>
    </row>
    <row r="1542" spans="1:4">
      <c r="A1542" s="186" t="s">
        <v>2949</v>
      </c>
      <c r="B1542" s="3">
        <v>8673</v>
      </c>
      <c r="C1542" s="185"/>
      <c r="D1542" s="186" t="s">
        <v>2928</v>
      </c>
    </row>
    <row r="1543" spans="1:4">
      <c r="A1543" s="186" t="s">
        <v>2950</v>
      </c>
      <c r="B1543" s="3">
        <v>9954</v>
      </c>
      <c r="C1543" s="185"/>
      <c r="D1543" s="186" t="s">
        <v>2928</v>
      </c>
    </row>
    <row r="1544" spans="1:4">
      <c r="A1544" s="186" t="s">
        <v>2952</v>
      </c>
      <c r="B1544" s="3">
        <v>8877</v>
      </c>
      <c r="C1544" s="185"/>
      <c r="D1544" s="186" t="s">
        <v>2928</v>
      </c>
    </row>
    <row r="1545" spans="1:4">
      <c r="A1545" s="186" t="s">
        <v>2953</v>
      </c>
      <c r="B1545" s="3">
        <v>9871</v>
      </c>
      <c r="C1545" s="185"/>
      <c r="D1545" s="186" t="s">
        <v>2928</v>
      </c>
    </row>
    <row r="1546" spans="1:4">
      <c r="A1546" s="186" t="s">
        <v>2015</v>
      </c>
      <c r="B1546" s="4">
        <v>9212</v>
      </c>
      <c r="C1546" s="185"/>
      <c r="D1546" s="186" t="s">
        <v>2928</v>
      </c>
    </row>
    <row r="1547" spans="1:4">
      <c r="A1547" s="191"/>
      <c r="B1547" s="174"/>
      <c r="D1547" s="212"/>
    </row>
    <row r="1548" spans="1:4">
      <c r="A1548" s="186" t="s">
        <v>2926</v>
      </c>
      <c r="B1548" s="174">
        <f>SUM(B1539:B1540)</f>
        <v>16275</v>
      </c>
      <c r="D1548" s="212">
        <f>B1548/B1538</f>
        <v>0.22384980400247576</v>
      </c>
    </row>
    <row r="1549" spans="1:4">
      <c r="A1549" s="186" t="s">
        <v>2928</v>
      </c>
      <c r="B1549" s="174">
        <f>SUM(B1541:B1546)</f>
        <v>56430</v>
      </c>
      <c r="D1549" s="212">
        <f>B1549/B1538</f>
        <v>0.77615019599752422</v>
      </c>
    </row>
    <row r="1550" spans="1:4">
      <c r="A1550" s="191"/>
      <c r="B1550" s="174"/>
      <c r="D1550" s="212"/>
    </row>
    <row r="1551" spans="1:4">
      <c r="A1551" s="191"/>
      <c r="B1551" s="174"/>
      <c r="D1551" s="212"/>
    </row>
    <row r="1552" spans="1:4">
      <c r="A1552" s="237" t="s">
        <v>3628</v>
      </c>
      <c r="B1552" s="238">
        <f>SUM(B1553:B1575)</f>
        <v>74494</v>
      </c>
      <c r="C1552" s="202"/>
      <c r="D1552" s="202"/>
    </row>
    <row r="1553" spans="1:4">
      <c r="A1553" s="201" t="s">
        <v>3781</v>
      </c>
      <c r="B1553" s="3">
        <v>3333</v>
      </c>
      <c r="C1553" s="202"/>
      <c r="D1553" s="201" t="s">
        <v>3628</v>
      </c>
    </row>
    <row r="1554" spans="1:4">
      <c r="A1554" s="201" t="s">
        <v>3782</v>
      </c>
      <c r="B1554" s="3">
        <v>2929</v>
      </c>
      <c r="C1554" s="202"/>
      <c r="D1554" s="201" t="s">
        <v>3628</v>
      </c>
    </row>
    <row r="1555" spans="1:4">
      <c r="A1555" s="201" t="s">
        <v>3785</v>
      </c>
      <c r="B1555" s="3">
        <v>3002</v>
      </c>
      <c r="C1555" s="202"/>
      <c r="D1555" s="201" t="s">
        <v>3628</v>
      </c>
    </row>
    <row r="1556" spans="1:4">
      <c r="A1556" s="201" t="s">
        <v>3787</v>
      </c>
      <c r="B1556" s="3">
        <v>3103</v>
      </c>
      <c r="C1556" s="202"/>
      <c r="D1556" s="201" t="s">
        <v>3628</v>
      </c>
    </row>
    <row r="1557" spans="1:4">
      <c r="A1557" s="201" t="s">
        <v>3788</v>
      </c>
      <c r="B1557" s="3">
        <v>2939</v>
      </c>
      <c r="C1557" s="202"/>
      <c r="D1557" s="201" t="s">
        <v>3628</v>
      </c>
    </row>
    <row r="1558" spans="1:4">
      <c r="A1558" s="201" t="s">
        <v>3789</v>
      </c>
      <c r="B1558" s="3">
        <v>3036</v>
      </c>
      <c r="C1558" s="202"/>
      <c r="D1558" s="201" t="s">
        <v>3628</v>
      </c>
    </row>
    <row r="1559" spans="1:4">
      <c r="A1559" s="201" t="s">
        <v>3790</v>
      </c>
      <c r="B1559" s="3">
        <v>3165</v>
      </c>
      <c r="C1559" s="202"/>
      <c r="D1559" s="201" t="s">
        <v>3628</v>
      </c>
    </row>
    <row r="1560" spans="1:4">
      <c r="A1560" s="201" t="s">
        <v>3791</v>
      </c>
      <c r="B1560" s="3">
        <v>3505</v>
      </c>
      <c r="C1560" s="202"/>
      <c r="D1560" s="201" t="s">
        <v>3628</v>
      </c>
    </row>
    <row r="1561" spans="1:4">
      <c r="A1561" s="201" t="s">
        <v>3792</v>
      </c>
      <c r="B1561" s="3">
        <v>3107</v>
      </c>
      <c r="C1561" s="202"/>
      <c r="D1561" s="201" t="s">
        <v>3628</v>
      </c>
    </row>
    <row r="1562" spans="1:4">
      <c r="A1562" s="201" t="s">
        <v>3793</v>
      </c>
      <c r="B1562" s="4">
        <v>3052</v>
      </c>
      <c r="C1562" s="202"/>
      <c r="D1562" s="201" t="s">
        <v>3628</v>
      </c>
    </row>
    <row r="1563" spans="1:4">
      <c r="A1563" s="201" t="s">
        <v>3794</v>
      </c>
      <c r="B1563" s="4">
        <v>3242</v>
      </c>
      <c r="C1563" s="202"/>
      <c r="D1563" s="201" t="s">
        <v>3628</v>
      </c>
    </row>
    <row r="1564" spans="1:4">
      <c r="A1564" s="201" t="s">
        <v>3795</v>
      </c>
      <c r="B1564" s="4">
        <v>3271</v>
      </c>
      <c r="C1564" s="202"/>
      <c r="D1564" s="201" t="s">
        <v>3628</v>
      </c>
    </row>
    <row r="1565" spans="1:4">
      <c r="A1565" s="201" t="s">
        <v>3796</v>
      </c>
      <c r="B1565" s="4">
        <v>3045</v>
      </c>
      <c r="C1565" s="202"/>
      <c r="D1565" s="201" t="s">
        <v>3628</v>
      </c>
    </row>
    <row r="1566" spans="1:4">
      <c r="A1566" s="201" t="s">
        <v>3797</v>
      </c>
      <c r="B1566" s="4">
        <v>3001</v>
      </c>
      <c r="C1566" s="202"/>
      <c r="D1566" s="201" t="s">
        <v>3628</v>
      </c>
    </row>
    <row r="1567" spans="1:4">
      <c r="A1567" s="201" t="s">
        <v>3798</v>
      </c>
      <c r="B1567" s="4">
        <v>3219</v>
      </c>
      <c r="C1567" s="202"/>
      <c r="D1567" s="201" t="s">
        <v>3628</v>
      </c>
    </row>
    <row r="1568" spans="1:4">
      <c r="A1568" s="201" t="s">
        <v>3799</v>
      </c>
      <c r="B1568" s="4">
        <v>2642</v>
      </c>
      <c r="C1568" s="202"/>
      <c r="D1568" s="201" t="s">
        <v>3628</v>
      </c>
    </row>
    <row r="1569" spans="1:4">
      <c r="A1569" s="201" t="s">
        <v>3800</v>
      </c>
      <c r="B1569" s="4">
        <v>3497</v>
      </c>
      <c r="C1569" s="202"/>
      <c r="D1569" s="201" t="s">
        <v>3628</v>
      </c>
    </row>
    <row r="1570" spans="1:4">
      <c r="A1570" s="201" t="s">
        <v>3801</v>
      </c>
      <c r="B1570" s="4">
        <v>3196</v>
      </c>
      <c r="C1570" s="202"/>
      <c r="D1570" s="201" t="s">
        <v>3628</v>
      </c>
    </row>
    <row r="1571" spans="1:4">
      <c r="A1571" s="201" t="s">
        <v>3802</v>
      </c>
      <c r="B1571" s="4">
        <v>4313</v>
      </c>
      <c r="C1571" s="202"/>
      <c r="D1571" s="201" t="s">
        <v>3628</v>
      </c>
    </row>
    <row r="1572" spans="1:4">
      <c r="A1572" s="201" t="s">
        <v>3803</v>
      </c>
      <c r="B1572" s="4">
        <v>4897</v>
      </c>
      <c r="C1572" s="202"/>
      <c r="D1572" s="201" t="s">
        <v>3628</v>
      </c>
    </row>
    <row r="1573" spans="1:4">
      <c r="A1573" s="201" t="s">
        <v>3804</v>
      </c>
      <c r="B1573" s="4">
        <v>3108</v>
      </c>
      <c r="C1573" s="202"/>
      <c r="D1573" s="201" t="s">
        <v>3628</v>
      </c>
    </row>
    <row r="1574" spans="1:4">
      <c r="A1574" s="201" t="s">
        <v>1268</v>
      </c>
      <c r="B1574" s="4">
        <v>3007</v>
      </c>
      <c r="C1574" s="202"/>
      <c r="D1574" s="201" t="s">
        <v>3628</v>
      </c>
    </row>
    <row r="1575" spans="1:4">
      <c r="A1575" s="201" t="s">
        <v>3806</v>
      </c>
      <c r="B1575" s="4">
        <v>2885</v>
      </c>
      <c r="C1575" s="202"/>
      <c r="D1575" s="201" t="s">
        <v>3628</v>
      </c>
    </row>
    <row r="1576" spans="1:4">
      <c r="A1576" s="202"/>
      <c r="B1576" s="204"/>
      <c r="C1576" s="202"/>
      <c r="D1576" s="202"/>
    </row>
    <row r="1577" spans="1:4">
      <c r="A1577" s="201" t="s">
        <v>3628</v>
      </c>
      <c r="B1577" s="203">
        <f>B1553+B1554+B1555+SUM(B1556:B1574)+B1575</f>
        <v>74494</v>
      </c>
      <c r="C1577" s="202"/>
      <c r="D1577" s="239">
        <f>B1577/B1552</f>
        <v>1</v>
      </c>
    </row>
    <row r="1578" spans="1:4">
      <c r="A1578" s="191"/>
      <c r="B1578" s="174"/>
      <c r="D1578" s="212"/>
    </row>
    <row r="1579" spans="1:4">
      <c r="A1579" s="191"/>
      <c r="B1579" s="174"/>
      <c r="D1579" s="212"/>
    </row>
    <row r="1580" spans="1:4">
      <c r="A1580" s="237" t="s">
        <v>3629</v>
      </c>
      <c r="B1580" s="238">
        <f>SUM(B1581:B1594)</f>
        <v>74558</v>
      </c>
      <c r="C1580" s="202"/>
      <c r="D1580" s="202"/>
    </row>
    <row r="1581" spans="1:4">
      <c r="A1581" s="201" t="s">
        <v>3726</v>
      </c>
      <c r="B1581" s="3">
        <v>4259</v>
      </c>
      <c r="C1581" s="202"/>
      <c r="D1581" s="201" t="s">
        <v>3627</v>
      </c>
    </row>
    <row r="1582" spans="1:4">
      <c r="A1582" s="201" t="s">
        <v>3737</v>
      </c>
      <c r="B1582" s="9">
        <v>6049</v>
      </c>
      <c r="C1582" s="202"/>
      <c r="D1582" s="201" t="s">
        <v>3629</v>
      </c>
    </row>
    <row r="1583" spans="1:4">
      <c r="A1583" s="201" t="s">
        <v>3738</v>
      </c>
      <c r="B1583" s="9">
        <v>5619</v>
      </c>
      <c r="C1583" s="202"/>
      <c r="D1583" s="201" t="s">
        <v>3629</v>
      </c>
    </row>
    <row r="1584" spans="1:4">
      <c r="A1584" s="201" t="s">
        <v>3739</v>
      </c>
      <c r="B1584" s="9">
        <v>5814</v>
      </c>
      <c r="C1584" s="202"/>
      <c r="D1584" s="201" t="s">
        <v>3629</v>
      </c>
    </row>
    <row r="1585" spans="1:4">
      <c r="A1585" s="201" t="s">
        <v>3740</v>
      </c>
      <c r="B1585" s="9">
        <v>5265</v>
      </c>
      <c r="C1585" s="202"/>
      <c r="D1585" s="201" t="s">
        <v>3629</v>
      </c>
    </row>
    <row r="1586" spans="1:4">
      <c r="A1586" s="201" t="s">
        <v>3741</v>
      </c>
      <c r="B1586" s="9">
        <v>4679</v>
      </c>
      <c r="C1586" s="202"/>
      <c r="D1586" s="201" t="s">
        <v>3629</v>
      </c>
    </row>
    <row r="1587" spans="1:4">
      <c r="A1587" s="201" t="s">
        <v>3742</v>
      </c>
      <c r="B1587" s="9">
        <v>5900</v>
      </c>
      <c r="C1587" s="202"/>
      <c r="D1587" s="201" t="s">
        <v>3629</v>
      </c>
    </row>
    <row r="1588" spans="1:4">
      <c r="A1588" s="202" t="s">
        <v>3743</v>
      </c>
      <c r="B1588" s="9">
        <v>5170</v>
      </c>
      <c r="C1588" s="202"/>
      <c r="D1588" s="201" t="s">
        <v>3629</v>
      </c>
    </row>
    <row r="1589" spans="1:4">
      <c r="A1589" s="201" t="s">
        <v>3744</v>
      </c>
      <c r="B1589" s="9">
        <v>5243</v>
      </c>
      <c r="C1589" s="202"/>
      <c r="D1589" s="201" t="s">
        <v>3629</v>
      </c>
    </row>
    <row r="1590" spans="1:4">
      <c r="A1590" s="201" t="s">
        <v>3745</v>
      </c>
      <c r="B1590" s="9">
        <v>5430</v>
      </c>
      <c r="C1590" s="202"/>
      <c r="D1590" s="201" t="s">
        <v>3629</v>
      </c>
    </row>
    <row r="1591" spans="1:4">
      <c r="A1591" s="201" t="s">
        <v>3746</v>
      </c>
      <c r="B1591" s="9">
        <v>5145</v>
      </c>
      <c r="C1591" s="202"/>
      <c r="D1591" s="201" t="s">
        <v>3629</v>
      </c>
    </row>
    <row r="1592" spans="1:4">
      <c r="A1592" s="201" t="s">
        <v>3747</v>
      </c>
      <c r="B1592" s="9">
        <v>5356</v>
      </c>
      <c r="C1592" s="202"/>
      <c r="D1592" s="201" t="s">
        <v>3629</v>
      </c>
    </row>
    <row r="1593" spans="1:4">
      <c r="A1593" s="201" t="s">
        <v>3748</v>
      </c>
      <c r="B1593" s="9">
        <v>5470</v>
      </c>
      <c r="C1593" s="202"/>
      <c r="D1593" s="201" t="s">
        <v>3629</v>
      </c>
    </row>
    <row r="1594" spans="1:4">
      <c r="A1594" s="201" t="s">
        <v>3749</v>
      </c>
      <c r="B1594" s="9">
        <v>5159</v>
      </c>
      <c r="C1594" s="202"/>
      <c r="D1594" s="201" t="s">
        <v>3629</v>
      </c>
    </row>
    <row r="1595" spans="1:4">
      <c r="A1595" s="202"/>
      <c r="B1595" s="204"/>
      <c r="C1595" s="202"/>
      <c r="D1595" s="202"/>
    </row>
    <row r="1596" spans="1:4">
      <c r="A1596" s="201" t="s">
        <v>3627</v>
      </c>
      <c r="B1596" s="204">
        <f>B1581</f>
        <v>4259</v>
      </c>
      <c r="C1596" s="202"/>
      <c r="D1596" s="239">
        <f>B1596/B1580</f>
        <v>5.7123313393599613E-2</v>
      </c>
    </row>
    <row r="1597" spans="1:4">
      <c r="A1597" s="201" t="s">
        <v>3629</v>
      </c>
      <c r="B1597" s="203">
        <f>SUM(B1582:B1588)+B1589+SUM(B1590:B1594)</f>
        <v>70299</v>
      </c>
      <c r="C1597" s="202"/>
      <c r="D1597" s="239">
        <f>B1597/B1580</f>
        <v>0.94287668660640034</v>
      </c>
    </row>
    <row r="1598" spans="1:4">
      <c r="A1598" s="191"/>
      <c r="B1598" s="174"/>
      <c r="D1598" s="212"/>
    </row>
    <row r="1599" spans="1:4">
      <c r="A1599" s="191"/>
      <c r="B1599" s="174"/>
      <c r="D1599" s="212"/>
    </row>
    <row r="1600" spans="1:4">
      <c r="A1600" s="237" t="s">
        <v>3630</v>
      </c>
      <c r="B1600" s="238">
        <f>SUM(B1601:B1618)</f>
        <v>74975</v>
      </c>
      <c r="C1600" s="202"/>
      <c r="D1600" s="202"/>
    </row>
    <row r="1601" spans="1:4">
      <c r="A1601" s="201" t="s">
        <v>3664</v>
      </c>
      <c r="B1601" s="9">
        <v>5958</v>
      </c>
      <c r="C1601" s="202"/>
      <c r="D1601" s="201" t="s">
        <v>3630</v>
      </c>
    </row>
    <row r="1602" spans="1:4">
      <c r="A1602" s="201" t="s">
        <v>3665</v>
      </c>
      <c r="B1602" s="9">
        <v>4276</v>
      </c>
      <c r="C1602" s="202"/>
      <c r="D1602" s="201" t="s">
        <v>3630</v>
      </c>
    </row>
    <row r="1603" spans="1:4">
      <c r="A1603" s="201" t="s">
        <v>3666</v>
      </c>
      <c r="B1603" s="9">
        <v>4717</v>
      </c>
      <c r="C1603" s="202"/>
      <c r="D1603" s="201" t="s">
        <v>3630</v>
      </c>
    </row>
    <row r="1604" spans="1:4">
      <c r="A1604" s="201" t="s">
        <v>3750</v>
      </c>
      <c r="B1604" s="3">
        <v>4411</v>
      </c>
      <c r="C1604" s="202"/>
      <c r="D1604" s="201" t="s">
        <v>3630</v>
      </c>
    </row>
    <row r="1605" spans="1:4">
      <c r="A1605" s="201" t="s">
        <v>3751</v>
      </c>
      <c r="B1605" s="3">
        <v>2895</v>
      </c>
      <c r="C1605" s="202"/>
      <c r="D1605" s="201" t="s">
        <v>3630</v>
      </c>
    </row>
    <row r="1606" spans="1:4">
      <c r="A1606" s="201" t="s">
        <v>3752</v>
      </c>
      <c r="B1606" s="3">
        <v>4444</v>
      </c>
      <c r="C1606" s="202"/>
      <c r="D1606" s="201" t="s">
        <v>3630</v>
      </c>
    </row>
    <row r="1607" spans="1:4">
      <c r="A1607" s="201" t="s">
        <v>3753</v>
      </c>
      <c r="B1607" s="3">
        <v>4249</v>
      </c>
      <c r="C1607" s="202"/>
      <c r="D1607" s="201" t="s">
        <v>3630</v>
      </c>
    </row>
    <row r="1608" spans="1:4">
      <c r="A1608" s="201" t="s">
        <v>3754</v>
      </c>
      <c r="B1608" s="3">
        <v>4479</v>
      </c>
      <c r="C1608" s="202"/>
      <c r="D1608" s="201" t="s">
        <v>3630</v>
      </c>
    </row>
    <row r="1609" spans="1:4">
      <c r="A1609" s="201" t="s">
        <v>3755</v>
      </c>
      <c r="B1609" s="3">
        <v>5260</v>
      </c>
      <c r="C1609" s="202"/>
      <c r="D1609" s="201" t="s">
        <v>3630</v>
      </c>
    </row>
    <row r="1610" spans="1:4">
      <c r="A1610" s="201" t="s">
        <v>3756</v>
      </c>
      <c r="B1610" s="3">
        <v>4929</v>
      </c>
      <c r="C1610" s="202"/>
      <c r="D1610" s="201" t="s">
        <v>3630</v>
      </c>
    </row>
    <row r="1611" spans="1:4">
      <c r="A1611" s="201" t="s">
        <v>3757</v>
      </c>
      <c r="B1611" s="3">
        <v>3012</v>
      </c>
      <c r="C1611" s="202"/>
      <c r="D1611" s="201" t="s">
        <v>3630</v>
      </c>
    </row>
    <row r="1612" spans="1:4">
      <c r="A1612" s="201" t="s">
        <v>3758</v>
      </c>
      <c r="B1612" s="3">
        <v>4791</v>
      </c>
      <c r="C1612" s="202"/>
      <c r="D1612" s="201" t="s">
        <v>3630</v>
      </c>
    </row>
    <row r="1613" spans="1:4">
      <c r="A1613" s="201" t="s">
        <v>2873</v>
      </c>
      <c r="B1613" s="3">
        <v>3508</v>
      </c>
      <c r="C1613" s="202"/>
      <c r="D1613" s="201" t="s">
        <v>3630</v>
      </c>
    </row>
    <row r="1614" spans="1:4">
      <c r="A1614" s="201" t="s">
        <v>1607</v>
      </c>
      <c r="B1614" s="3">
        <v>4452</v>
      </c>
      <c r="C1614" s="202"/>
      <c r="D1614" s="201" t="s">
        <v>3630</v>
      </c>
    </row>
    <row r="1615" spans="1:4">
      <c r="A1615" s="201" t="s">
        <v>1312</v>
      </c>
      <c r="B1615" s="3">
        <v>3378</v>
      </c>
      <c r="C1615" s="202"/>
      <c r="D1615" s="201" t="s">
        <v>3630</v>
      </c>
    </row>
    <row r="1616" spans="1:4">
      <c r="A1616" s="201" t="s">
        <v>3759</v>
      </c>
      <c r="B1616" s="3">
        <v>3652</v>
      </c>
      <c r="C1616" s="202"/>
      <c r="D1616" s="201" t="s">
        <v>3630</v>
      </c>
    </row>
    <row r="1617" spans="1:4">
      <c r="A1617" s="201" t="s">
        <v>2503</v>
      </c>
      <c r="B1617" s="3">
        <v>3308</v>
      </c>
      <c r="C1617" s="202"/>
      <c r="D1617" s="201" t="s">
        <v>3630</v>
      </c>
    </row>
    <row r="1618" spans="1:4">
      <c r="A1618" s="201" t="s">
        <v>3760</v>
      </c>
      <c r="B1618" s="4">
        <v>3256</v>
      </c>
      <c r="C1618" s="202"/>
      <c r="D1618" s="201" t="s">
        <v>3630</v>
      </c>
    </row>
    <row r="1619" spans="1:4">
      <c r="A1619" s="202"/>
      <c r="B1619" s="204"/>
      <c r="C1619" s="202"/>
      <c r="D1619" s="202"/>
    </row>
    <row r="1620" spans="1:4">
      <c r="A1620" s="201" t="s">
        <v>3630</v>
      </c>
      <c r="B1620" s="203">
        <f>SUM(B1601:B1618)</f>
        <v>74975</v>
      </c>
      <c r="C1620" s="202"/>
      <c r="D1620" s="239">
        <f>B1620/B1600</f>
        <v>1</v>
      </c>
    </row>
    <row r="1621" spans="1:4">
      <c r="A1621" s="191"/>
      <c r="B1621" s="174"/>
      <c r="D1621" s="212"/>
    </row>
    <row r="1622" spans="1:4">
      <c r="A1622" s="191"/>
      <c r="B1622" s="174"/>
      <c r="D1622" s="212"/>
    </row>
    <row r="1623" spans="1:4">
      <c r="A1623" s="232" t="s">
        <v>3973</v>
      </c>
      <c r="B1623" s="233">
        <f>SUM(B1624:B1644)</f>
        <v>74805</v>
      </c>
      <c r="C1623" s="185"/>
      <c r="D1623" s="185"/>
    </row>
    <row r="1624" spans="1:4">
      <c r="A1624" s="186" t="s">
        <v>3140</v>
      </c>
      <c r="B1624" s="3">
        <v>1820</v>
      </c>
      <c r="C1624" s="185"/>
      <c r="D1624" s="186" t="s">
        <v>2923</v>
      </c>
    </row>
    <row r="1625" spans="1:4">
      <c r="A1625" s="186" t="s">
        <v>3141</v>
      </c>
      <c r="B1625" s="3">
        <v>3740</v>
      </c>
      <c r="C1625" s="185"/>
      <c r="D1625" s="186" t="s">
        <v>2923</v>
      </c>
    </row>
    <row r="1626" spans="1:4">
      <c r="A1626" s="186" t="s">
        <v>3154</v>
      </c>
      <c r="B1626" s="3">
        <v>3601</v>
      </c>
      <c r="C1626" s="185"/>
      <c r="D1626" s="186" t="s">
        <v>2923</v>
      </c>
    </row>
    <row r="1627" spans="1:4">
      <c r="A1627" s="186" t="s">
        <v>806</v>
      </c>
      <c r="B1627" s="3">
        <v>3786</v>
      </c>
      <c r="C1627" s="185"/>
      <c r="D1627" s="186" t="s">
        <v>2926</v>
      </c>
    </row>
    <row r="1628" spans="1:4">
      <c r="A1628" s="186" t="s">
        <v>3139</v>
      </c>
      <c r="B1628" s="3">
        <v>1803</v>
      </c>
      <c r="C1628" s="185"/>
      <c r="D1628" s="186" t="s">
        <v>2926</v>
      </c>
    </row>
    <row r="1629" spans="1:4">
      <c r="A1629" s="186" t="s">
        <v>3144</v>
      </c>
      <c r="B1629" s="3">
        <v>3582</v>
      </c>
      <c r="C1629" s="185"/>
      <c r="D1629" s="186" t="s">
        <v>2926</v>
      </c>
    </row>
    <row r="1630" spans="1:4">
      <c r="A1630" s="186" t="s">
        <v>3145</v>
      </c>
      <c r="B1630" s="3">
        <v>5160</v>
      </c>
      <c r="C1630" s="185"/>
      <c r="D1630" s="186" t="s">
        <v>2926</v>
      </c>
    </row>
    <row r="1631" spans="1:4">
      <c r="A1631" s="186" t="s">
        <v>3146</v>
      </c>
      <c r="B1631" s="4">
        <v>3895</v>
      </c>
      <c r="C1631" s="185"/>
      <c r="D1631" s="186" t="s">
        <v>2926</v>
      </c>
    </row>
    <row r="1632" spans="1:4">
      <c r="A1632" s="186" t="s">
        <v>3148</v>
      </c>
      <c r="B1632" s="4">
        <v>1748</v>
      </c>
      <c r="C1632" s="185"/>
      <c r="D1632" s="186" t="s">
        <v>2926</v>
      </c>
    </row>
    <row r="1633" spans="1:4">
      <c r="A1633" s="186" t="s">
        <v>3150</v>
      </c>
      <c r="B1633" s="4">
        <v>2106</v>
      </c>
      <c r="C1633" s="185"/>
      <c r="D1633" s="186" t="s">
        <v>2926</v>
      </c>
    </row>
    <row r="1634" spans="1:4">
      <c r="A1634" s="186" t="s">
        <v>3152</v>
      </c>
      <c r="B1634" s="4">
        <v>5382</v>
      </c>
      <c r="C1634" s="185"/>
      <c r="D1634" s="186" t="s">
        <v>2926</v>
      </c>
    </row>
    <row r="1635" spans="1:4">
      <c r="A1635" s="186" t="s">
        <v>3153</v>
      </c>
      <c r="B1635" s="4">
        <v>1369</v>
      </c>
      <c r="C1635" s="185"/>
      <c r="D1635" s="186" t="s">
        <v>2926</v>
      </c>
    </row>
    <row r="1636" spans="1:4">
      <c r="A1636" s="186" t="s">
        <v>3155</v>
      </c>
      <c r="B1636" s="4">
        <v>3395</v>
      </c>
      <c r="C1636" s="185"/>
      <c r="D1636" s="186" t="s">
        <v>2926</v>
      </c>
    </row>
    <row r="1637" spans="1:4">
      <c r="A1637" s="186" t="s">
        <v>3156</v>
      </c>
      <c r="B1637" s="4">
        <v>3989</v>
      </c>
      <c r="C1637" s="185"/>
      <c r="D1637" s="186" t="s">
        <v>2926</v>
      </c>
    </row>
    <row r="1638" spans="1:4">
      <c r="A1638" s="186" t="s">
        <v>3157</v>
      </c>
      <c r="B1638" s="4">
        <v>5575</v>
      </c>
      <c r="C1638" s="185"/>
      <c r="D1638" s="186" t="s">
        <v>2926</v>
      </c>
    </row>
    <row r="1639" spans="1:4">
      <c r="A1639" s="186" t="s">
        <v>3029</v>
      </c>
      <c r="B1639" s="4">
        <v>3644</v>
      </c>
      <c r="C1639" s="185"/>
      <c r="D1639" s="186" t="s">
        <v>2929</v>
      </c>
    </row>
    <row r="1640" spans="1:4">
      <c r="A1640" s="186" t="s">
        <v>3030</v>
      </c>
      <c r="B1640" s="4">
        <v>4581</v>
      </c>
      <c r="C1640" s="185"/>
      <c r="D1640" s="186" t="s">
        <v>2929</v>
      </c>
    </row>
    <row r="1641" spans="1:4">
      <c r="A1641" s="186" t="s">
        <v>3039</v>
      </c>
      <c r="B1641" s="4">
        <v>4021</v>
      </c>
      <c r="C1641" s="185"/>
      <c r="D1641" s="186" t="s">
        <v>2929</v>
      </c>
    </row>
    <row r="1642" spans="1:4">
      <c r="A1642" s="186" t="s">
        <v>3040</v>
      </c>
      <c r="B1642" s="4">
        <v>4105</v>
      </c>
      <c r="C1642" s="185"/>
      <c r="D1642" s="186" t="s">
        <v>2929</v>
      </c>
    </row>
    <row r="1643" spans="1:4">
      <c r="A1643" s="186" t="s">
        <v>3162</v>
      </c>
      <c r="B1643" s="3">
        <v>4252</v>
      </c>
      <c r="C1643" s="185"/>
      <c r="D1643" s="186" t="s">
        <v>2929</v>
      </c>
    </row>
    <row r="1644" spans="1:4">
      <c r="A1644" s="186" t="s">
        <v>3163</v>
      </c>
      <c r="B1644" s="3">
        <v>3251</v>
      </c>
      <c r="C1644" s="185"/>
      <c r="D1644" s="186" t="s">
        <v>2929</v>
      </c>
    </row>
    <row r="1645" spans="1:4">
      <c r="A1645" s="191"/>
      <c r="B1645" s="174"/>
      <c r="D1645" s="212"/>
    </row>
    <row r="1646" spans="1:4">
      <c r="A1646" s="186" t="s">
        <v>2923</v>
      </c>
      <c r="B1646" s="174">
        <f>SUM(B1624:B1626)</f>
        <v>9161</v>
      </c>
      <c r="D1646" s="212">
        <f>B1646/B1623</f>
        <v>0.12246507586391284</v>
      </c>
    </row>
    <row r="1647" spans="1:4">
      <c r="A1647" s="186" t="s">
        <v>2926</v>
      </c>
      <c r="B1647" s="174">
        <f>SUM(B1627:B1638)</f>
        <v>41790</v>
      </c>
      <c r="D1647" s="212">
        <f>B1647/B1623</f>
        <v>0.55865249649087623</v>
      </c>
    </row>
    <row r="1648" spans="1:4">
      <c r="A1648" s="186" t="s">
        <v>2929</v>
      </c>
      <c r="B1648" s="174">
        <f>SUM(B1639:B1644)</f>
        <v>23854</v>
      </c>
      <c r="D1648" s="212">
        <f>B1648/B1623</f>
        <v>0.31888242764521091</v>
      </c>
    </row>
    <row r="1649" spans="1:4">
      <c r="A1649" s="191"/>
      <c r="B1649" s="174"/>
      <c r="D1649" s="212"/>
    </row>
    <row r="1650" spans="1:4">
      <c r="A1650" s="172"/>
      <c r="B1650" s="174"/>
      <c r="D1650" s="212"/>
    </row>
    <row r="1651" spans="1:4">
      <c r="A1651" s="218" t="s">
        <v>3965</v>
      </c>
      <c r="B1651" s="37">
        <f>SUM(B1652:B1670)</f>
        <v>78130</v>
      </c>
      <c r="C1651" s="180"/>
      <c r="D1651" s="181"/>
    </row>
    <row r="1652" spans="1:4">
      <c r="A1652" s="191" t="s">
        <v>3443</v>
      </c>
      <c r="B1652" s="3">
        <v>5256</v>
      </c>
      <c r="C1652" s="192"/>
      <c r="D1652" s="191" t="s">
        <v>3235</v>
      </c>
    </row>
    <row r="1653" spans="1:4">
      <c r="A1653" s="191" t="s">
        <v>3445</v>
      </c>
      <c r="B1653" s="3">
        <v>3699</v>
      </c>
      <c r="C1653" s="192"/>
      <c r="D1653" s="191" t="s">
        <v>3235</v>
      </c>
    </row>
    <row r="1654" spans="1:4">
      <c r="A1654" s="191" t="s">
        <v>3447</v>
      </c>
      <c r="B1654" s="3">
        <v>3199</v>
      </c>
      <c r="C1654" s="192"/>
      <c r="D1654" s="191" t="s">
        <v>3235</v>
      </c>
    </row>
    <row r="1655" spans="1:4">
      <c r="A1655" s="191" t="s">
        <v>3450</v>
      </c>
      <c r="B1655" s="3">
        <v>3886</v>
      </c>
      <c r="C1655" s="192"/>
      <c r="D1655" s="191" t="s">
        <v>3235</v>
      </c>
    </row>
    <row r="1656" spans="1:4">
      <c r="A1656" s="191" t="s">
        <v>3454</v>
      </c>
      <c r="B1656" s="3">
        <v>3161</v>
      </c>
      <c r="C1656" s="192"/>
      <c r="D1656" s="191" t="s">
        <v>3235</v>
      </c>
    </row>
    <row r="1657" spans="1:4">
      <c r="A1657" s="191" t="s">
        <v>3435</v>
      </c>
      <c r="B1657" s="3">
        <v>3395</v>
      </c>
      <c r="C1657" s="192"/>
      <c r="D1657" s="191" t="s">
        <v>3239</v>
      </c>
    </row>
    <row r="1658" spans="1:4">
      <c r="A1658" s="191" t="s">
        <v>3438</v>
      </c>
      <c r="B1658" s="3">
        <v>3240</v>
      </c>
      <c r="C1658" s="192"/>
      <c r="D1658" s="191" t="s">
        <v>3239</v>
      </c>
    </row>
    <row r="1659" spans="1:4">
      <c r="A1659" s="191" t="s">
        <v>3439</v>
      </c>
      <c r="B1659" s="3">
        <v>5511</v>
      </c>
      <c r="C1659" s="192"/>
      <c r="D1659" s="191" t="s">
        <v>3239</v>
      </c>
    </row>
    <row r="1660" spans="1:4">
      <c r="A1660" s="191" t="s">
        <v>3440</v>
      </c>
      <c r="B1660" s="3">
        <v>3862</v>
      </c>
      <c r="C1660" s="192"/>
      <c r="D1660" s="191" t="s">
        <v>3239</v>
      </c>
    </row>
    <row r="1661" spans="1:4">
      <c r="A1661" s="191" t="s">
        <v>3441</v>
      </c>
      <c r="B1661" s="3">
        <v>5133</v>
      </c>
      <c r="C1661" s="192"/>
      <c r="D1661" s="191" t="s">
        <v>3239</v>
      </c>
    </row>
    <row r="1662" spans="1:4">
      <c r="A1662" s="191" t="s">
        <v>3442</v>
      </c>
      <c r="B1662" s="3">
        <v>4571</v>
      </c>
      <c r="C1662" s="192"/>
      <c r="D1662" s="191" t="s">
        <v>3239</v>
      </c>
    </row>
    <row r="1663" spans="1:4">
      <c r="A1663" s="191" t="s">
        <v>3444</v>
      </c>
      <c r="B1663" s="4">
        <v>4920</v>
      </c>
      <c r="C1663" s="192"/>
      <c r="D1663" s="191" t="s">
        <v>3239</v>
      </c>
    </row>
    <row r="1664" spans="1:4">
      <c r="A1664" s="191" t="s">
        <v>3446</v>
      </c>
      <c r="B1664" s="4">
        <v>1708</v>
      </c>
      <c r="C1664" s="192"/>
      <c r="D1664" s="191" t="s">
        <v>3239</v>
      </c>
    </row>
    <row r="1665" spans="1:4">
      <c r="A1665" s="191" t="s">
        <v>3448</v>
      </c>
      <c r="B1665" s="4">
        <v>3498</v>
      </c>
      <c r="C1665" s="192"/>
      <c r="D1665" s="191" t="s">
        <v>3239</v>
      </c>
    </row>
    <row r="1666" spans="1:4">
      <c r="A1666" s="191" t="s">
        <v>2418</v>
      </c>
      <c r="B1666" s="4">
        <v>3530</v>
      </c>
      <c r="C1666" s="192"/>
      <c r="D1666" s="191" t="s">
        <v>3239</v>
      </c>
    </row>
    <row r="1667" spans="1:4">
      <c r="A1667" s="191" t="s">
        <v>2206</v>
      </c>
      <c r="B1667" s="4">
        <v>4914</v>
      </c>
      <c r="C1667" s="192"/>
      <c r="D1667" s="191" t="s">
        <v>3239</v>
      </c>
    </row>
    <row r="1668" spans="1:4">
      <c r="A1668" s="191" t="s">
        <v>3449</v>
      </c>
      <c r="B1668" s="4">
        <v>5459</v>
      </c>
      <c r="C1668" s="192"/>
      <c r="D1668" s="191" t="s">
        <v>3239</v>
      </c>
    </row>
    <row r="1669" spans="1:4">
      <c r="A1669" s="191" t="s">
        <v>3451</v>
      </c>
      <c r="B1669" s="4">
        <v>3630</v>
      </c>
      <c r="C1669" s="192"/>
      <c r="D1669" s="191" t="s">
        <v>3239</v>
      </c>
    </row>
    <row r="1670" spans="1:4">
      <c r="A1670" s="191" t="s">
        <v>3453</v>
      </c>
      <c r="B1670" s="4">
        <v>5558</v>
      </c>
      <c r="C1670" s="192"/>
      <c r="D1670" s="191" t="s">
        <v>3239</v>
      </c>
    </row>
    <row r="1671" spans="1:4">
      <c r="A1671" s="172"/>
      <c r="B1671" s="174"/>
      <c r="D1671" s="212"/>
    </row>
    <row r="1672" spans="1:4">
      <c r="A1672" s="191" t="s">
        <v>3235</v>
      </c>
      <c r="B1672" s="174">
        <f>SUM(B1652:B1656)</f>
        <v>19201</v>
      </c>
      <c r="D1672" s="212">
        <f>B1672/B1651</f>
        <v>0.24575707154742096</v>
      </c>
    </row>
    <row r="1673" spans="1:4">
      <c r="A1673" s="191" t="s">
        <v>3239</v>
      </c>
      <c r="B1673" s="174">
        <f>SUM(B1657:B1670)</f>
        <v>58929</v>
      </c>
      <c r="D1673" s="212">
        <f>B1673/B1651</f>
        <v>0.75424292845257901</v>
      </c>
    </row>
    <row r="1674" spans="1:4">
      <c r="A1674" s="172"/>
      <c r="B1674" s="174"/>
      <c r="D1674" s="212"/>
    </row>
    <row r="1675" spans="1:4">
      <c r="A1675" s="172"/>
      <c r="B1675" s="174"/>
      <c r="D1675" s="212"/>
    </row>
    <row r="1676" spans="1:4">
      <c r="A1676" s="210" t="s">
        <v>3961</v>
      </c>
      <c r="B1676" s="211">
        <f>SUM(B1677:B1696)</f>
        <v>71575</v>
      </c>
    </row>
    <row r="1677" spans="1:4">
      <c r="A1677" s="191" t="s">
        <v>3357</v>
      </c>
      <c r="B1677" s="9">
        <v>1925</v>
      </c>
      <c r="C1677" s="192"/>
      <c r="D1677" s="191" t="s">
        <v>3230</v>
      </c>
    </row>
    <row r="1678" spans="1:4">
      <c r="A1678" s="191" t="s">
        <v>3364</v>
      </c>
      <c r="B1678" s="9">
        <v>4418</v>
      </c>
      <c r="C1678" s="192"/>
      <c r="D1678" s="191" t="s">
        <v>3230</v>
      </c>
    </row>
    <row r="1679" spans="1:4">
      <c r="A1679" s="191" t="s">
        <v>3365</v>
      </c>
      <c r="B1679" s="9">
        <v>3778</v>
      </c>
      <c r="C1679" s="192"/>
      <c r="D1679" s="191" t="s">
        <v>3230</v>
      </c>
    </row>
    <row r="1680" spans="1:4">
      <c r="A1680" s="191" t="s">
        <v>3366</v>
      </c>
      <c r="B1680" s="9">
        <v>1770</v>
      </c>
      <c r="C1680" s="192"/>
      <c r="D1680" s="191" t="s">
        <v>3230</v>
      </c>
    </row>
    <row r="1681" spans="1:4">
      <c r="A1681" s="191" t="s">
        <v>3370</v>
      </c>
      <c r="B1681" s="9">
        <v>1834</v>
      </c>
      <c r="C1681" s="192"/>
      <c r="D1681" s="191" t="s">
        <v>3230</v>
      </c>
    </row>
    <row r="1682" spans="1:4">
      <c r="A1682" s="191" t="s">
        <v>3371</v>
      </c>
      <c r="B1682" s="9">
        <v>4039</v>
      </c>
      <c r="C1682" s="192"/>
      <c r="D1682" s="191" t="s">
        <v>3230</v>
      </c>
    </row>
    <row r="1683" spans="1:4">
      <c r="A1683" s="191" t="s">
        <v>3376</v>
      </c>
      <c r="B1683" s="9">
        <v>2004</v>
      </c>
      <c r="C1683" s="192"/>
      <c r="D1683" s="191" t="s">
        <v>3230</v>
      </c>
    </row>
    <row r="1684" spans="1:4">
      <c r="A1684" s="191" t="s">
        <v>3359</v>
      </c>
      <c r="B1684" s="9">
        <v>5456</v>
      </c>
      <c r="C1684" s="192"/>
      <c r="D1684" s="191" t="s">
        <v>3234</v>
      </c>
    </row>
    <row r="1685" spans="1:4">
      <c r="A1685" s="191" t="s">
        <v>3367</v>
      </c>
      <c r="B1685" s="9">
        <v>1976</v>
      </c>
      <c r="C1685" s="192"/>
      <c r="D1685" s="191" t="s">
        <v>3234</v>
      </c>
    </row>
    <row r="1686" spans="1:4">
      <c r="A1686" s="191" t="s">
        <v>3368</v>
      </c>
      <c r="B1686" s="9">
        <v>5618</v>
      </c>
      <c r="C1686" s="192"/>
      <c r="D1686" s="191" t="s">
        <v>3234</v>
      </c>
    </row>
    <row r="1687" spans="1:4">
      <c r="A1687" s="191" t="s">
        <v>3375</v>
      </c>
      <c r="B1687" s="9">
        <v>4330</v>
      </c>
      <c r="C1687" s="192"/>
      <c r="D1687" s="191" t="s">
        <v>3234</v>
      </c>
    </row>
    <row r="1688" spans="1:4">
      <c r="A1688" s="191" t="s">
        <v>3460</v>
      </c>
      <c r="B1688" s="9">
        <v>3502</v>
      </c>
      <c r="C1688" s="192"/>
      <c r="D1688" s="191" t="s">
        <v>3240</v>
      </c>
    </row>
    <row r="1689" spans="1:4">
      <c r="A1689" s="191" t="s">
        <v>697</v>
      </c>
      <c r="B1689" s="9">
        <v>3287</v>
      </c>
      <c r="C1689" s="192"/>
      <c r="D1689" s="191" t="s">
        <v>3240</v>
      </c>
    </row>
    <row r="1690" spans="1:4">
      <c r="A1690" s="191" t="s">
        <v>3464</v>
      </c>
      <c r="B1690" s="9">
        <v>5371</v>
      </c>
      <c r="C1690" s="192"/>
      <c r="D1690" s="191" t="s">
        <v>3240</v>
      </c>
    </row>
    <row r="1691" spans="1:4">
      <c r="A1691" s="191" t="s">
        <v>3341</v>
      </c>
      <c r="B1691" s="9">
        <v>3611</v>
      </c>
      <c r="C1691" s="192"/>
      <c r="D1691" s="191" t="s">
        <v>3240</v>
      </c>
    </row>
    <row r="1692" spans="1:4">
      <c r="A1692" s="191" t="s">
        <v>3465</v>
      </c>
      <c r="B1692" s="9">
        <v>3686</v>
      </c>
      <c r="C1692" s="192"/>
      <c r="D1692" s="191" t="s">
        <v>3240</v>
      </c>
    </row>
    <row r="1693" spans="1:4">
      <c r="A1693" s="191" t="s">
        <v>3466</v>
      </c>
      <c r="B1693" s="9">
        <v>3594</v>
      </c>
      <c r="C1693" s="192"/>
      <c r="D1693" s="191" t="s">
        <v>3240</v>
      </c>
    </row>
    <row r="1694" spans="1:4">
      <c r="A1694" s="191" t="s">
        <v>3470</v>
      </c>
      <c r="B1694" s="9">
        <v>4167</v>
      </c>
      <c r="C1694" s="192"/>
      <c r="D1694" s="191" t="s">
        <v>3240</v>
      </c>
    </row>
    <row r="1695" spans="1:4">
      <c r="A1695" s="191" t="s">
        <v>3473</v>
      </c>
      <c r="B1695" s="9">
        <v>3516</v>
      </c>
      <c r="C1695" s="192"/>
      <c r="D1695" s="191" t="s">
        <v>3240</v>
      </c>
    </row>
    <row r="1696" spans="1:4">
      <c r="A1696" s="191" t="s">
        <v>3474</v>
      </c>
      <c r="B1696" s="9">
        <v>3693</v>
      </c>
      <c r="C1696" s="192"/>
      <c r="D1696" s="191" t="s">
        <v>3240</v>
      </c>
    </row>
    <row r="1697" spans="1:4">
      <c r="A1697" s="172"/>
      <c r="B1697" s="174"/>
      <c r="D1697" s="212"/>
    </row>
    <row r="1698" spans="1:4">
      <c r="A1698" s="191" t="s">
        <v>3230</v>
      </c>
      <c r="B1698" s="174">
        <f>SUM(B1677:B1683)</f>
        <v>19768</v>
      </c>
      <c r="D1698" s="212">
        <f>B1698/B1676</f>
        <v>0.27618581907090467</v>
      </c>
    </row>
    <row r="1699" spans="1:4">
      <c r="A1699" s="191" t="s">
        <v>3234</v>
      </c>
      <c r="B1699" s="174">
        <f>SUM(B1684:B1687)</f>
        <v>17380</v>
      </c>
      <c r="D1699" s="212">
        <f>B1699/B1676</f>
        <v>0.24282221446035626</v>
      </c>
    </row>
    <row r="1700" spans="1:4">
      <c r="A1700" s="191" t="s">
        <v>3240</v>
      </c>
      <c r="B1700" s="174">
        <f>SUM(B1688:B1696)</f>
        <v>34427</v>
      </c>
      <c r="D1700" s="212">
        <f>B1700/B1676</f>
        <v>0.4809919664687391</v>
      </c>
    </row>
    <row r="1701" spans="1:4">
      <c r="A1701" s="172"/>
      <c r="B1701" s="174"/>
      <c r="D1701" s="212"/>
    </row>
    <row r="1702" spans="1:4">
      <c r="B1702" s="173"/>
    </row>
    <row r="1703" spans="1:4">
      <c r="A1703" s="218" t="s">
        <v>3241</v>
      </c>
      <c r="B1703" s="221">
        <f>SUM(B1704:B1724)</f>
        <v>73871</v>
      </c>
      <c r="C1703" s="193"/>
      <c r="D1703" s="193"/>
    </row>
    <row r="1704" spans="1:4">
      <c r="A1704" s="191" t="s">
        <v>3379</v>
      </c>
      <c r="B1704" s="4">
        <v>1561</v>
      </c>
      <c r="C1704" s="192"/>
      <c r="D1704" s="191" t="s">
        <v>3240</v>
      </c>
    </row>
    <row r="1705" spans="1:4">
      <c r="A1705" s="191" t="s">
        <v>3382</v>
      </c>
      <c r="B1705" s="4">
        <v>3616</v>
      </c>
      <c r="C1705" s="192"/>
      <c r="D1705" s="191" t="s">
        <v>3240</v>
      </c>
    </row>
    <row r="1706" spans="1:4">
      <c r="A1706" s="191" t="s">
        <v>3383</v>
      </c>
      <c r="B1706" s="4">
        <v>3015</v>
      </c>
      <c r="C1706" s="192"/>
      <c r="D1706" s="191" t="s">
        <v>3240</v>
      </c>
    </row>
    <row r="1707" spans="1:4">
      <c r="A1707" s="191" t="s">
        <v>3391</v>
      </c>
      <c r="B1707" s="4">
        <v>1690</v>
      </c>
      <c r="C1707" s="192"/>
      <c r="D1707" s="191" t="s">
        <v>3240</v>
      </c>
    </row>
    <row r="1708" spans="1:4">
      <c r="A1708" s="191" t="s">
        <v>3393</v>
      </c>
      <c r="B1708" s="4">
        <v>1966</v>
      </c>
      <c r="C1708" s="192"/>
      <c r="D1708" s="191" t="s">
        <v>3240</v>
      </c>
    </row>
    <row r="1709" spans="1:4">
      <c r="A1709" s="191" t="s">
        <v>3479</v>
      </c>
      <c r="B1709" s="9">
        <v>3852</v>
      </c>
      <c r="C1709" s="192"/>
      <c r="D1709" s="191" t="s">
        <v>3241</v>
      </c>
    </row>
    <row r="1710" spans="1:4">
      <c r="A1710" s="191" t="s">
        <v>3480</v>
      </c>
      <c r="B1710" s="9">
        <v>2902</v>
      </c>
      <c r="C1710" s="192"/>
      <c r="D1710" s="191" t="s">
        <v>3241</v>
      </c>
    </row>
    <row r="1711" spans="1:4">
      <c r="A1711" s="191" t="s">
        <v>3481</v>
      </c>
      <c r="B1711" s="9">
        <v>1719</v>
      </c>
      <c r="C1711" s="192"/>
      <c r="D1711" s="191" t="s">
        <v>3241</v>
      </c>
    </row>
    <row r="1712" spans="1:4">
      <c r="A1712" s="191" t="s">
        <v>3482</v>
      </c>
      <c r="B1712" s="9">
        <v>4994</v>
      </c>
      <c r="C1712" s="192"/>
      <c r="D1712" s="191" t="s">
        <v>3241</v>
      </c>
    </row>
    <row r="1713" spans="1:4">
      <c r="A1713" s="191" t="s">
        <v>3486</v>
      </c>
      <c r="B1713" s="9">
        <v>2913</v>
      </c>
      <c r="C1713" s="192"/>
      <c r="D1713" s="191" t="s">
        <v>3241</v>
      </c>
    </row>
    <row r="1714" spans="1:4">
      <c r="A1714" s="191" t="s">
        <v>3487</v>
      </c>
      <c r="B1714" s="9">
        <v>2755</v>
      </c>
      <c r="C1714" s="192"/>
      <c r="D1714" s="191" t="s">
        <v>3241</v>
      </c>
    </row>
    <row r="1715" spans="1:4">
      <c r="A1715" s="191" t="s">
        <v>3488</v>
      </c>
      <c r="B1715" s="9">
        <v>4745</v>
      </c>
      <c r="C1715" s="192"/>
      <c r="D1715" s="191" t="s">
        <v>3241</v>
      </c>
    </row>
    <row r="1716" spans="1:4">
      <c r="A1716" s="191" t="s">
        <v>270</v>
      </c>
      <c r="B1716" s="9">
        <v>5054</v>
      </c>
      <c r="C1716" s="192"/>
      <c r="D1716" s="191" t="s">
        <v>3241</v>
      </c>
    </row>
    <row r="1717" spans="1:4">
      <c r="A1717" s="191" t="s">
        <v>3489</v>
      </c>
      <c r="B1717" s="9">
        <v>4268</v>
      </c>
      <c r="C1717" s="192"/>
      <c r="D1717" s="191" t="s">
        <v>3241</v>
      </c>
    </row>
    <row r="1718" spans="1:4">
      <c r="A1718" s="191" t="s">
        <v>3490</v>
      </c>
      <c r="B1718" s="9">
        <v>3371</v>
      </c>
      <c r="C1718" s="192"/>
      <c r="D1718" s="191" t="s">
        <v>3241</v>
      </c>
    </row>
    <row r="1719" spans="1:4">
      <c r="A1719" s="191" t="s">
        <v>3491</v>
      </c>
      <c r="B1719" s="9">
        <v>3753</v>
      </c>
      <c r="C1719" s="192"/>
      <c r="D1719" s="191" t="s">
        <v>3241</v>
      </c>
    </row>
    <row r="1720" spans="1:4">
      <c r="A1720" s="191" t="s">
        <v>1338</v>
      </c>
      <c r="B1720" s="9">
        <v>4811</v>
      </c>
      <c r="C1720" s="192"/>
      <c r="D1720" s="191" t="s">
        <v>3241</v>
      </c>
    </row>
    <row r="1721" spans="1:4">
      <c r="A1721" s="191" t="s">
        <v>3492</v>
      </c>
      <c r="B1721" s="9">
        <v>4391</v>
      </c>
      <c r="C1721" s="192"/>
      <c r="D1721" s="191" t="s">
        <v>3241</v>
      </c>
    </row>
    <row r="1722" spans="1:4">
      <c r="A1722" s="191" t="s">
        <v>3493</v>
      </c>
      <c r="B1722" s="9">
        <v>4981</v>
      </c>
      <c r="C1722" s="192"/>
      <c r="D1722" s="191" t="s">
        <v>3241</v>
      </c>
    </row>
    <row r="1723" spans="1:4">
      <c r="A1723" s="191" t="s">
        <v>3494</v>
      </c>
      <c r="B1723" s="9">
        <v>3051</v>
      </c>
      <c r="C1723" s="192"/>
      <c r="D1723" s="191" t="s">
        <v>3241</v>
      </c>
    </row>
    <row r="1724" spans="1:4">
      <c r="A1724" s="191" t="s">
        <v>3495</v>
      </c>
      <c r="B1724" s="9">
        <v>4463</v>
      </c>
      <c r="C1724" s="192"/>
      <c r="D1724" s="191" t="s">
        <v>3241</v>
      </c>
    </row>
    <row r="1725" spans="1:4">
      <c r="B1725" s="173"/>
    </row>
    <row r="1726" spans="1:4">
      <c r="A1726" s="191" t="s">
        <v>3240</v>
      </c>
      <c r="B1726" s="173">
        <f>SUM(B1704:B1708)</f>
        <v>11848</v>
      </c>
      <c r="D1726" s="212">
        <f>B1726/B1703</f>
        <v>0.16038770288746598</v>
      </c>
    </row>
    <row r="1727" spans="1:4">
      <c r="A1727" s="191" t="s">
        <v>3241</v>
      </c>
      <c r="B1727" s="173">
        <f>SUM(B1709:B1724)</f>
        <v>62023</v>
      </c>
      <c r="D1727" s="212">
        <f>B1727/B1703</f>
        <v>0.83961229711253405</v>
      </c>
    </row>
    <row r="1728" spans="1:4">
      <c r="B1728" s="173"/>
    </row>
    <row r="1729" spans="1:4">
      <c r="B1729" s="173"/>
    </row>
    <row r="1730" spans="1:4">
      <c r="A1730" s="227" t="s">
        <v>3500</v>
      </c>
      <c r="B1730" s="230">
        <f>SUM(B1731:B1750)</f>
        <v>75312</v>
      </c>
      <c r="C1730" s="198"/>
      <c r="D1730" s="198"/>
    </row>
    <row r="1731" spans="1:4">
      <c r="A1731" s="197" t="s">
        <v>1874</v>
      </c>
      <c r="B1731" s="3">
        <v>795</v>
      </c>
      <c r="C1731" s="198"/>
      <c r="D1731" s="197" t="s">
        <v>3499</v>
      </c>
    </row>
    <row r="1732" spans="1:4">
      <c r="A1732" s="197" t="s">
        <v>3555</v>
      </c>
      <c r="B1732" s="3">
        <v>6597</v>
      </c>
      <c r="C1732" s="198"/>
      <c r="D1732" s="197" t="s">
        <v>3500</v>
      </c>
    </row>
    <row r="1733" spans="1:4">
      <c r="A1733" s="197" t="s">
        <v>3556</v>
      </c>
      <c r="B1733" s="4">
        <v>6805</v>
      </c>
      <c r="C1733" s="198"/>
      <c r="D1733" s="197" t="s">
        <v>3500</v>
      </c>
    </row>
    <row r="1734" spans="1:4">
      <c r="A1734" s="197" t="s">
        <v>3557</v>
      </c>
      <c r="B1734" s="4">
        <v>7104</v>
      </c>
      <c r="C1734" s="198"/>
      <c r="D1734" s="197" t="s">
        <v>3500</v>
      </c>
    </row>
    <row r="1735" spans="1:4">
      <c r="A1735" s="197" t="s">
        <v>3558</v>
      </c>
      <c r="B1735" s="4">
        <v>4663</v>
      </c>
      <c r="C1735" s="198"/>
      <c r="D1735" s="197" t="s">
        <v>3500</v>
      </c>
    </row>
    <row r="1736" spans="1:4">
      <c r="A1736" s="197" t="s">
        <v>3577</v>
      </c>
      <c r="B1736" s="3">
        <v>4583</v>
      </c>
      <c r="C1736" s="198"/>
      <c r="D1736" s="197" t="s">
        <v>3500</v>
      </c>
    </row>
    <row r="1737" spans="1:4">
      <c r="A1737" s="197" t="s">
        <v>3580</v>
      </c>
      <c r="B1737" s="3">
        <v>2274</v>
      </c>
      <c r="C1737" s="198"/>
      <c r="D1737" s="197" t="s">
        <v>3500</v>
      </c>
    </row>
    <row r="1738" spans="1:4">
      <c r="A1738" s="197" t="s">
        <v>3581</v>
      </c>
      <c r="B1738" s="3">
        <v>5362</v>
      </c>
      <c r="C1738" s="198"/>
      <c r="D1738" s="197" t="s">
        <v>3500</v>
      </c>
    </row>
    <row r="1739" spans="1:4">
      <c r="A1739" s="197" t="s">
        <v>3582</v>
      </c>
      <c r="B1739" s="3">
        <v>3998</v>
      </c>
      <c r="C1739" s="198"/>
      <c r="D1739" s="197" t="s">
        <v>3500</v>
      </c>
    </row>
    <row r="1740" spans="1:4">
      <c r="A1740" s="197" t="s">
        <v>3583</v>
      </c>
      <c r="B1740" s="3">
        <v>2151</v>
      </c>
      <c r="C1740" s="198"/>
      <c r="D1740" s="197" t="s">
        <v>3500</v>
      </c>
    </row>
    <row r="1741" spans="1:4">
      <c r="A1741" s="197" t="s">
        <v>3585</v>
      </c>
      <c r="B1741" s="4">
        <v>2555</v>
      </c>
      <c r="C1741" s="198"/>
      <c r="D1741" s="197" t="s">
        <v>3500</v>
      </c>
    </row>
    <row r="1742" spans="1:4">
      <c r="A1742" s="197" t="s">
        <v>3586</v>
      </c>
      <c r="B1742" s="4">
        <v>2158</v>
      </c>
      <c r="C1742" s="198"/>
      <c r="D1742" s="197" t="s">
        <v>3500</v>
      </c>
    </row>
    <row r="1743" spans="1:4">
      <c r="A1743" s="197" t="s">
        <v>813</v>
      </c>
      <c r="B1743" s="4">
        <v>2355</v>
      </c>
      <c r="C1743" s="198"/>
      <c r="D1743" s="197" t="s">
        <v>3500</v>
      </c>
    </row>
    <row r="1744" spans="1:4">
      <c r="A1744" s="197" t="s">
        <v>3587</v>
      </c>
      <c r="B1744" s="4">
        <v>2654</v>
      </c>
      <c r="C1744" s="198"/>
      <c r="D1744" s="197" t="s">
        <v>3500</v>
      </c>
    </row>
    <row r="1745" spans="1:4">
      <c r="A1745" s="197" t="s">
        <v>3588</v>
      </c>
      <c r="B1745" s="4">
        <v>2444</v>
      </c>
      <c r="C1745" s="198"/>
      <c r="D1745" s="197" t="s">
        <v>3500</v>
      </c>
    </row>
    <row r="1746" spans="1:4">
      <c r="A1746" s="197" t="s">
        <v>3589</v>
      </c>
      <c r="B1746" s="4">
        <v>2086</v>
      </c>
      <c r="C1746" s="198"/>
      <c r="D1746" s="197" t="s">
        <v>3500</v>
      </c>
    </row>
    <row r="1747" spans="1:4">
      <c r="A1747" s="197" t="s">
        <v>1874</v>
      </c>
      <c r="B1747" s="4">
        <v>1739</v>
      </c>
      <c r="C1747" s="198"/>
      <c r="D1747" s="197" t="s">
        <v>3500</v>
      </c>
    </row>
    <row r="1748" spans="1:4">
      <c r="A1748" s="197" t="s">
        <v>3590</v>
      </c>
      <c r="B1748" s="4">
        <v>5138</v>
      </c>
      <c r="C1748" s="198"/>
      <c r="D1748" s="197" t="s">
        <v>3500</v>
      </c>
    </row>
    <row r="1749" spans="1:4">
      <c r="A1749" s="197" t="s">
        <v>3591</v>
      </c>
      <c r="B1749" s="4">
        <v>4764</v>
      </c>
      <c r="C1749" s="198"/>
      <c r="D1749" s="197" t="s">
        <v>3500</v>
      </c>
    </row>
    <row r="1750" spans="1:4">
      <c r="A1750" s="197" t="s">
        <v>3592</v>
      </c>
      <c r="B1750" s="4">
        <v>5087</v>
      </c>
      <c r="C1750" s="198"/>
      <c r="D1750" s="197" t="s">
        <v>3500</v>
      </c>
    </row>
    <row r="1751" spans="1:4">
      <c r="B1751" s="173"/>
    </row>
    <row r="1752" spans="1:4">
      <c r="A1752" s="197" t="s">
        <v>3499</v>
      </c>
      <c r="B1752" s="173">
        <f>B1731</f>
        <v>795</v>
      </c>
      <c r="D1752" s="212">
        <f>B1752/B1730</f>
        <v>1.0556086679413639E-2</v>
      </c>
    </row>
    <row r="1753" spans="1:4">
      <c r="A1753" s="197" t="s">
        <v>3500</v>
      </c>
      <c r="B1753" s="173">
        <f>SUM(B1732:B1750)</f>
        <v>74517</v>
      </c>
      <c r="D1753" s="212">
        <f>B1753/B1730</f>
        <v>0.98944391332058634</v>
      </c>
    </row>
    <row r="1754" spans="1:4">
      <c r="B1754" s="173"/>
    </row>
    <row r="1755" spans="1:4">
      <c r="B1755" s="173"/>
    </row>
    <row r="1756" spans="1:4">
      <c r="A1756" s="231" t="s">
        <v>2929</v>
      </c>
      <c r="B1756" s="234">
        <f>SUM(B1757:B1779)</f>
        <v>76083</v>
      </c>
      <c r="C1756" s="185"/>
      <c r="D1756" s="185"/>
    </row>
    <row r="1757" spans="1:4">
      <c r="A1757" s="186" t="s">
        <v>3159</v>
      </c>
      <c r="B1757" s="3">
        <v>5261</v>
      </c>
      <c r="C1757" s="185"/>
      <c r="D1757" s="186" t="s">
        <v>2919</v>
      </c>
    </row>
    <row r="1758" spans="1:4">
      <c r="A1758" s="186" t="s">
        <v>3160</v>
      </c>
      <c r="B1758" s="3">
        <v>1130</v>
      </c>
      <c r="C1758" s="185"/>
      <c r="D1758" s="186" t="s">
        <v>2919</v>
      </c>
    </row>
    <row r="1759" spans="1:4">
      <c r="A1759" s="186" t="s">
        <v>3161</v>
      </c>
      <c r="B1759" s="3">
        <v>1740</v>
      </c>
      <c r="C1759" s="185"/>
      <c r="D1759" s="186" t="s">
        <v>2919</v>
      </c>
    </row>
    <row r="1760" spans="1:4">
      <c r="A1760" s="186" t="s">
        <v>3164</v>
      </c>
      <c r="B1760" s="3">
        <v>5757</v>
      </c>
      <c r="C1760" s="185"/>
      <c r="D1760" s="186" t="s">
        <v>2919</v>
      </c>
    </row>
    <row r="1761" spans="1:4">
      <c r="A1761" s="186" t="s">
        <v>3165</v>
      </c>
      <c r="B1761" s="3">
        <v>1682</v>
      </c>
      <c r="C1761" s="185"/>
      <c r="D1761" s="186" t="s">
        <v>2919</v>
      </c>
    </row>
    <row r="1762" spans="1:4">
      <c r="A1762" s="186" t="s">
        <v>3170</v>
      </c>
      <c r="B1762" s="3">
        <v>3107</v>
      </c>
      <c r="C1762" s="185"/>
      <c r="D1762" s="186" t="s">
        <v>2919</v>
      </c>
    </row>
    <row r="1763" spans="1:4">
      <c r="A1763" s="186" t="s">
        <v>3177</v>
      </c>
      <c r="B1763" s="3">
        <v>3074</v>
      </c>
      <c r="C1763" s="185"/>
      <c r="D1763" s="186" t="s">
        <v>2919</v>
      </c>
    </row>
    <row r="1764" spans="1:4">
      <c r="A1764" s="186" t="s">
        <v>3179</v>
      </c>
      <c r="B1764" s="3">
        <v>3394</v>
      </c>
      <c r="C1764" s="185"/>
      <c r="D1764" s="186" t="s">
        <v>2919</v>
      </c>
    </row>
    <row r="1765" spans="1:4">
      <c r="A1765" s="186" t="s">
        <v>3181</v>
      </c>
      <c r="B1765" s="3">
        <v>1588</v>
      </c>
      <c r="C1765" s="185"/>
      <c r="D1765" s="186" t="s">
        <v>2919</v>
      </c>
    </row>
    <row r="1766" spans="1:4">
      <c r="A1766" s="186" t="s">
        <v>3183</v>
      </c>
      <c r="B1766" s="3">
        <v>3163</v>
      </c>
      <c r="C1766" s="185"/>
      <c r="D1766" s="186" t="s">
        <v>2919</v>
      </c>
    </row>
    <row r="1767" spans="1:4">
      <c r="A1767" s="186" t="s">
        <v>3166</v>
      </c>
      <c r="B1767" s="3">
        <v>1575</v>
      </c>
      <c r="C1767" s="185"/>
      <c r="D1767" s="186" t="s">
        <v>2929</v>
      </c>
    </row>
    <row r="1768" spans="1:4">
      <c r="A1768" s="186" t="s">
        <v>3167</v>
      </c>
      <c r="B1768" s="3">
        <v>3475</v>
      </c>
      <c r="C1768" s="185"/>
      <c r="D1768" s="186" t="s">
        <v>2929</v>
      </c>
    </row>
    <row r="1769" spans="1:4">
      <c r="A1769" s="186" t="s">
        <v>3168</v>
      </c>
      <c r="B1769" s="4">
        <v>2716</v>
      </c>
      <c r="C1769" s="185"/>
      <c r="D1769" s="186" t="s">
        <v>2929</v>
      </c>
    </row>
    <row r="1770" spans="1:4">
      <c r="A1770" s="186" t="s">
        <v>3169</v>
      </c>
      <c r="B1770" s="4">
        <v>3044</v>
      </c>
      <c r="C1770" s="185"/>
      <c r="D1770" s="186" t="s">
        <v>2929</v>
      </c>
    </row>
    <row r="1771" spans="1:4">
      <c r="A1771" s="186" t="s">
        <v>3171</v>
      </c>
      <c r="B1771" s="4">
        <v>4618</v>
      </c>
      <c r="C1771" s="185"/>
      <c r="D1771" s="186" t="s">
        <v>2929</v>
      </c>
    </row>
    <row r="1772" spans="1:4">
      <c r="A1772" s="186" t="s">
        <v>3172</v>
      </c>
      <c r="B1772" s="4">
        <v>4557</v>
      </c>
      <c r="C1772" s="185"/>
      <c r="D1772" s="186" t="s">
        <v>2929</v>
      </c>
    </row>
    <row r="1773" spans="1:4">
      <c r="A1773" s="186" t="s">
        <v>3173</v>
      </c>
      <c r="B1773" s="4">
        <v>3935</v>
      </c>
      <c r="C1773" s="185"/>
      <c r="D1773" s="186" t="s">
        <v>2929</v>
      </c>
    </row>
    <row r="1774" spans="1:4">
      <c r="A1774" s="186" t="s">
        <v>3174</v>
      </c>
      <c r="B1774" s="4">
        <v>3365</v>
      </c>
      <c r="C1774" s="185"/>
      <c r="D1774" s="186" t="s">
        <v>2929</v>
      </c>
    </row>
    <row r="1775" spans="1:4">
      <c r="A1775" s="186" t="s">
        <v>3175</v>
      </c>
      <c r="B1775" s="4">
        <v>4433</v>
      </c>
      <c r="C1775" s="185"/>
      <c r="D1775" s="186" t="s">
        <v>2929</v>
      </c>
    </row>
    <row r="1776" spans="1:4">
      <c r="A1776" s="186" t="s">
        <v>3176</v>
      </c>
      <c r="B1776" s="4">
        <v>3899</v>
      </c>
      <c r="C1776" s="185"/>
      <c r="D1776" s="186" t="s">
        <v>2929</v>
      </c>
    </row>
    <row r="1777" spans="1:7">
      <c r="A1777" s="186" t="s">
        <v>3178</v>
      </c>
      <c r="B1777" s="4">
        <v>1329</v>
      </c>
      <c r="C1777" s="185"/>
      <c r="D1777" s="186" t="s">
        <v>2929</v>
      </c>
    </row>
    <row r="1778" spans="1:7">
      <c r="A1778" s="186" t="s">
        <v>3180</v>
      </c>
      <c r="B1778" s="4">
        <v>4869</v>
      </c>
      <c r="C1778" s="185"/>
      <c r="D1778" s="186" t="s">
        <v>2929</v>
      </c>
    </row>
    <row r="1779" spans="1:7">
      <c r="A1779" s="186" t="s">
        <v>3184</v>
      </c>
      <c r="B1779" s="4">
        <v>4372</v>
      </c>
      <c r="C1779" s="185"/>
      <c r="D1779" s="186" t="s">
        <v>2929</v>
      </c>
    </row>
    <row r="1780" spans="1:7">
      <c r="B1780" s="173"/>
    </row>
    <row r="1781" spans="1:7">
      <c r="A1781" s="186" t="s">
        <v>2919</v>
      </c>
      <c r="B1781" s="173">
        <f>SUM(B1757:B1766)</f>
        <v>29896</v>
      </c>
      <c r="D1781" s="212">
        <f>B1781/B1756</f>
        <v>0.39293928998593641</v>
      </c>
    </row>
    <row r="1782" spans="1:7">
      <c r="A1782" s="186" t="s">
        <v>2929</v>
      </c>
      <c r="B1782" s="173">
        <f>SUM(B1767:B1779)</f>
        <v>46187</v>
      </c>
      <c r="D1782" s="212">
        <f>B1782/B1756</f>
        <v>0.60706071001406359</v>
      </c>
    </row>
    <row r="1783" spans="1:7">
      <c r="B1783" s="173"/>
    </row>
    <row r="1785" spans="1:7">
      <c r="A1785" s="209" t="s">
        <v>2559</v>
      </c>
      <c r="B1785" s="211">
        <f>SUM(B1786:B1804)</f>
        <v>74185</v>
      </c>
    </row>
    <row r="1786" spans="1:7">
      <c r="A1786" s="172" t="s">
        <v>2593</v>
      </c>
      <c r="B1786" s="9">
        <v>5351</v>
      </c>
      <c r="D1786" s="172" t="s">
        <v>2558</v>
      </c>
    </row>
    <row r="1787" spans="1:7">
      <c r="A1787" s="172" t="s">
        <v>2561</v>
      </c>
      <c r="B1787" s="3">
        <v>3967</v>
      </c>
      <c r="D1787" s="172" t="s">
        <v>2559</v>
      </c>
    </row>
    <row r="1788" spans="1:7">
      <c r="A1788" s="172" t="s">
        <v>2562</v>
      </c>
      <c r="B1788" s="4">
        <v>6444</v>
      </c>
      <c r="D1788" s="172" t="s">
        <v>2559</v>
      </c>
    </row>
    <row r="1789" spans="1:7">
      <c r="A1789" s="172" t="s">
        <v>2575</v>
      </c>
      <c r="B1789" s="4">
        <v>5755</v>
      </c>
      <c r="D1789" s="172" t="s">
        <v>2559</v>
      </c>
    </row>
    <row r="1790" spans="1:7">
      <c r="A1790" s="172" t="s">
        <v>2577</v>
      </c>
      <c r="B1790" s="4">
        <v>3883</v>
      </c>
      <c r="D1790" s="172" t="s">
        <v>2559</v>
      </c>
      <c r="E1790" s="1"/>
      <c r="G1790" s="1"/>
    </row>
    <row r="1791" spans="1:7">
      <c r="A1791" s="172" t="s">
        <v>2596</v>
      </c>
      <c r="B1791" s="9">
        <v>3404</v>
      </c>
      <c r="D1791" s="172" t="s">
        <v>2559</v>
      </c>
      <c r="E1791" s="1"/>
      <c r="G1791" s="1"/>
    </row>
    <row r="1792" spans="1:7">
      <c r="A1792" s="172" t="s">
        <v>2631</v>
      </c>
      <c r="B1792" s="9">
        <v>3643</v>
      </c>
      <c r="D1792" s="172" t="s">
        <v>2559</v>
      </c>
      <c r="E1792" s="1"/>
      <c r="G1792" s="1"/>
    </row>
    <row r="1793" spans="1:7">
      <c r="A1793" s="172" t="s">
        <v>2635</v>
      </c>
      <c r="B1793" s="9">
        <v>4418</v>
      </c>
      <c r="D1793" s="172" t="s">
        <v>2559</v>
      </c>
      <c r="E1793" s="1"/>
      <c r="G1793" s="1"/>
    </row>
    <row r="1794" spans="1:7">
      <c r="A1794" s="172" t="s">
        <v>2636</v>
      </c>
      <c r="B1794" s="9">
        <v>3465</v>
      </c>
      <c r="D1794" s="172" t="s">
        <v>2559</v>
      </c>
      <c r="E1794" s="1"/>
      <c r="G1794" s="1"/>
    </row>
    <row r="1795" spans="1:7">
      <c r="A1795" s="172" t="s">
        <v>2637</v>
      </c>
      <c r="B1795" s="9">
        <v>5341</v>
      </c>
      <c r="D1795" s="172" t="s">
        <v>2559</v>
      </c>
      <c r="E1795" s="1"/>
      <c r="G1795" s="1"/>
    </row>
    <row r="1796" spans="1:7">
      <c r="A1796" s="172" t="s">
        <v>2638</v>
      </c>
      <c r="B1796" s="9">
        <v>3406</v>
      </c>
      <c r="D1796" s="172" t="s">
        <v>2559</v>
      </c>
      <c r="E1796" s="1"/>
      <c r="G1796" s="1"/>
    </row>
    <row r="1797" spans="1:7">
      <c r="A1797" s="172" t="s">
        <v>2640</v>
      </c>
      <c r="B1797" s="9">
        <v>3368</v>
      </c>
      <c r="D1797" s="172" t="s">
        <v>2559</v>
      </c>
      <c r="E1797" s="1"/>
      <c r="G1797" s="1"/>
    </row>
    <row r="1798" spans="1:7">
      <c r="A1798" s="172" t="s">
        <v>2641</v>
      </c>
      <c r="B1798" s="9">
        <v>1227</v>
      </c>
      <c r="D1798" s="172" t="s">
        <v>2559</v>
      </c>
      <c r="E1798" s="1"/>
      <c r="G1798" s="1"/>
    </row>
    <row r="1799" spans="1:7">
      <c r="A1799" s="172" t="s">
        <v>2642</v>
      </c>
      <c r="B1799" s="9">
        <v>1711</v>
      </c>
      <c r="D1799" s="172" t="s">
        <v>2559</v>
      </c>
      <c r="E1799" s="1"/>
      <c r="G1799" s="1"/>
    </row>
    <row r="1800" spans="1:7">
      <c r="A1800" s="172" t="s">
        <v>2644</v>
      </c>
      <c r="B1800" s="9">
        <v>3723</v>
      </c>
      <c r="D1800" s="172" t="s">
        <v>2559</v>
      </c>
      <c r="E1800" s="1"/>
      <c r="G1800" s="1"/>
    </row>
    <row r="1801" spans="1:7">
      <c r="A1801" s="172" t="s">
        <v>2647</v>
      </c>
      <c r="B1801" s="9">
        <v>3573</v>
      </c>
      <c r="D1801" s="172" t="s">
        <v>2559</v>
      </c>
      <c r="E1801" s="1"/>
      <c r="G1801" s="1"/>
    </row>
    <row r="1802" spans="1:7">
      <c r="A1802" s="172" t="s">
        <v>270</v>
      </c>
      <c r="B1802" s="9">
        <v>3536</v>
      </c>
      <c r="D1802" s="172" t="s">
        <v>2559</v>
      </c>
      <c r="E1802" s="1"/>
      <c r="G1802" s="1"/>
    </row>
    <row r="1803" spans="1:7">
      <c r="A1803" s="172" t="s">
        <v>2649</v>
      </c>
      <c r="B1803" s="9">
        <v>3489</v>
      </c>
      <c r="D1803" s="172" t="s">
        <v>2559</v>
      </c>
      <c r="E1803" s="1"/>
      <c r="G1803" s="1"/>
    </row>
    <row r="1804" spans="1:7">
      <c r="A1804" s="172" t="s">
        <v>2650</v>
      </c>
      <c r="B1804" s="9">
        <v>4481</v>
      </c>
      <c r="D1804" s="172" t="s">
        <v>2559</v>
      </c>
    </row>
    <row r="1806" spans="1:7">
      <c r="A1806" s="172" t="s">
        <v>2558</v>
      </c>
      <c r="B1806" s="174">
        <f>B1786</f>
        <v>5351</v>
      </c>
      <c r="D1806" s="212">
        <f>B1806/B1785</f>
        <v>7.2130484599312525E-2</v>
      </c>
    </row>
    <row r="1807" spans="1:7">
      <c r="A1807" s="172" t="s">
        <v>2559</v>
      </c>
      <c r="B1807" s="173">
        <f>SUM(B1787:B1804)</f>
        <v>68834</v>
      </c>
      <c r="D1807" s="212">
        <f>B1807/B1785</f>
        <v>0.92786951540068752</v>
      </c>
    </row>
    <row r="1808" spans="1:7">
      <c r="D1808" s="212"/>
    </row>
    <row r="1809" spans="1:4">
      <c r="D1809" s="212"/>
    </row>
    <row r="1810" spans="1:4">
      <c r="A1810" s="227" t="s">
        <v>3501</v>
      </c>
      <c r="B1810" s="199">
        <f>SUM(B1811:B1837)</f>
        <v>78455</v>
      </c>
      <c r="C1810" s="198"/>
      <c r="D1810" s="198"/>
    </row>
    <row r="1811" spans="1:4">
      <c r="A1811" s="197" t="s">
        <v>3594</v>
      </c>
      <c r="B1811" s="3">
        <v>1367</v>
      </c>
      <c r="C1811" s="198"/>
      <c r="D1811" s="197" t="s">
        <v>3501</v>
      </c>
    </row>
    <row r="1812" spans="1:4">
      <c r="A1812" s="197" t="s">
        <v>3595</v>
      </c>
      <c r="B1812" s="3">
        <v>1713</v>
      </c>
      <c r="C1812" s="198"/>
      <c r="D1812" s="197" t="s">
        <v>3501</v>
      </c>
    </row>
    <row r="1813" spans="1:4">
      <c r="A1813" s="197" t="s">
        <v>3596</v>
      </c>
      <c r="B1813" s="3">
        <v>2877</v>
      </c>
      <c r="C1813" s="198"/>
      <c r="D1813" s="197" t="s">
        <v>3501</v>
      </c>
    </row>
    <row r="1814" spans="1:4">
      <c r="A1814" s="197" t="s">
        <v>3597</v>
      </c>
      <c r="B1814" s="3">
        <v>1549</v>
      </c>
      <c r="C1814" s="198"/>
      <c r="D1814" s="197" t="s">
        <v>3501</v>
      </c>
    </row>
    <row r="1815" spans="1:4">
      <c r="A1815" s="197" t="s">
        <v>3598</v>
      </c>
      <c r="B1815" s="3">
        <v>1467</v>
      </c>
      <c r="C1815" s="198"/>
      <c r="D1815" s="197" t="s">
        <v>3501</v>
      </c>
    </row>
    <row r="1816" spans="1:4">
      <c r="A1816" s="197" t="s">
        <v>3599</v>
      </c>
      <c r="B1816" s="3">
        <v>3806</v>
      </c>
      <c r="C1816" s="198"/>
      <c r="D1816" s="197" t="s">
        <v>3501</v>
      </c>
    </row>
    <row r="1817" spans="1:4">
      <c r="A1817" s="197" t="s">
        <v>3600</v>
      </c>
      <c r="B1817" s="3">
        <v>3260</v>
      </c>
      <c r="C1817" s="198"/>
      <c r="D1817" s="197" t="s">
        <v>3501</v>
      </c>
    </row>
    <row r="1818" spans="1:4">
      <c r="A1818" s="197" t="s">
        <v>3601</v>
      </c>
      <c r="B1818" s="3">
        <v>3295</v>
      </c>
      <c r="C1818" s="198"/>
      <c r="D1818" s="197" t="s">
        <v>3501</v>
      </c>
    </row>
    <row r="1819" spans="1:4">
      <c r="A1819" s="197" t="s">
        <v>3602</v>
      </c>
      <c r="B1819" s="3">
        <v>1533</v>
      </c>
      <c r="C1819" s="198"/>
      <c r="D1819" s="197" t="s">
        <v>3501</v>
      </c>
    </row>
    <row r="1820" spans="1:4">
      <c r="A1820" s="197" t="s">
        <v>3603</v>
      </c>
      <c r="B1820" s="3">
        <v>2955</v>
      </c>
      <c r="C1820" s="198"/>
      <c r="D1820" s="197" t="s">
        <v>3501</v>
      </c>
    </row>
    <row r="1821" spans="1:4">
      <c r="A1821" s="197" t="s">
        <v>3604</v>
      </c>
      <c r="B1821" s="3">
        <v>4640</v>
      </c>
      <c r="C1821" s="198"/>
      <c r="D1821" s="197" t="s">
        <v>3501</v>
      </c>
    </row>
    <row r="1822" spans="1:4">
      <c r="A1822" s="197" t="s">
        <v>3605</v>
      </c>
      <c r="B1822" s="3">
        <v>1667</v>
      </c>
      <c r="C1822" s="198"/>
      <c r="D1822" s="197" t="s">
        <v>3501</v>
      </c>
    </row>
    <row r="1823" spans="1:4">
      <c r="A1823" s="197" t="s">
        <v>3606</v>
      </c>
      <c r="B1823" s="3">
        <v>4706</v>
      </c>
      <c r="C1823" s="198"/>
      <c r="D1823" s="197" t="s">
        <v>3501</v>
      </c>
    </row>
    <row r="1824" spans="1:4">
      <c r="A1824" s="197" t="s">
        <v>3607</v>
      </c>
      <c r="B1824" s="3">
        <v>3378</v>
      </c>
      <c r="C1824" s="198"/>
      <c r="D1824" s="197" t="s">
        <v>3501</v>
      </c>
    </row>
    <row r="1825" spans="1:4">
      <c r="A1825" s="197" t="s">
        <v>3608</v>
      </c>
      <c r="B1825" s="3">
        <v>3107</v>
      </c>
      <c r="C1825" s="198"/>
      <c r="D1825" s="197" t="s">
        <v>3501</v>
      </c>
    </row>
    <row r="1826" spans="1:4">
      <c r="A1826" s="197" t="s">
        <v>3609</v>
      </c>
      <c r="B1826" s="4">
        <v>3115</v>
      </c>
      <c r="C1826" s="198"/>
      <c r="D1826" s="197" t="s">
        <v>3501</v>
      </c>
    </row>
    <row r="1827" spans="1:4">
      <c r="A1827" s="197" t="s">
        <v>3610</v>
      </c>
      <c r="B1827" s="4">
        <v>1645</v>
      </c>
      <c r="C1827" s="198"/>
      <c r="D1827" s="197" t="s">
        <v>3501</v>
      </c>
    </row>
    <row r="1828" spans="1:4">
      <c r="A1828" s="197" t="s">
        <v>3611</v>
      </c>
      <c r="B1828" s="4">
        <v>1506</v>
      </c>
      <c r="C1828" s="198"/>
      <c r="D1828" s="197" t="s">
        <v>3501</v>
      </c>
    </row>
    <row r="1829" spans="1:4">
      <c r="A1829" s="197" t="s">
        <v>3612</v>
      </c>
      <c r="B1829" s="4">
        <v>3280</v>
      </c>
      <c r="C1829" s="198"/>
      <c r="D1829" s="197" t="s">
        <v>3501</v>
      </c>
    </row>
    <row r="1830" spans="1:4">
      <c r="A1830" s="197" t="s">
        <v>3613</v>
      </c>
      <c r="B1830" s="4">
        <v>3111</v>
      </c>
      <c r="C1830" s="198"/>
      <c r="D1830" s="197" t="s">
        <v>3501</v>
      </c>
    </row>
    <row r="1831" spans="1:4">
      <c r="A1831" s="197" t="s">
        <v>3614</v>
      </c>
      <c r="B1831" s="4">
        <v>1556</v>
      </c>
      <c r="C1831" s="198"/>
      <c r="D1831" s="197" t="s">
        <v>3501</v>
      </c>
    </row>
    <row r="1832" spans="1:4">
      <c r="A1832" s="197" t="s">
        <v>3615</v>
      </c>
      <c r="B1832" s="4">
        <v>3654</v>
      </c>
      <c r="C1832" s="198"/>
      <c r="D1832" s="197" t="s">
        <v>3501</v>
      </c>
    </row>
    <row r="1833" spans="1:4">
      <c r="A1833" s="197" t="s">
        <v>3616</v>
      </c>
      <c r="B1833" s="4">
        <v>5541</v>
      </c>
      <c r="C1833" s="198"/>
      <c r="D1833" s="197" t="s">
        <v>3501</v>
      </c>
    </row>
    <row r="1834" spans="1:4">
      <c r="A1834" s="197" t="s">
        <v>3617</v>
      </c>
      <c r="B1834" s="4">
        <v>3114</v>
      </c>
      <c r="C1834" s="198"/>
      <c r="D1834" s="197" t="s">
        <v>3501</v>
      </c>
    </row>
    <row r="1835" spans="1:4">
      <c r="A1835" s="197" t="s">
        <v>3618</v>
      </c>
      <c r="B1835" s="4">
        <v>4522</v>
      </c>
      <c r="C1835" s="198"/>
      <c r="D1835" s="197" t="s">
        <v>3501</v>
      </c>
    </row>
    <row r="1836" spans="1:4">
      <c r="A1836" s="197" t="s">
        <v>3619</v>
      </c>
      <c r="B1836" s="4">
        <v>2994</v>
      </c>
      <c r="C1836" s="198"/>
      <c r="D1836" s="197" t="s">
        <v>3501</v>
      </c>
    </row>
    <row r="1837" spans="1:4">
      <c r="A1837" s="197" t="s">
        <v>3620</v>
      </c>
      <c r="B1837" s="4">
        <v>3097</v>
      </c>
      <c r="C1837" s="198"/>
      <c r="D1837" s="197" t="s">
        <v>3501</v>
      </c>
    </row>
    <row r="1838" spans="1:4">
      <c r="A1838" s="198"/>
      <c r="B1838" s="200"/>
      <c r="C1838" s="198"/>
      <c r="D1838" s="198"/>
    </row>
    <row r="1839" spans="1:4">
      <c r="A1839" s="197" t="s">
        <v>3501</v>
      </c>
      <c r="B1839" s="199">
        <f>SUM(B1811:B1837)</f>
        <v>78455</v>
      </c>
      <c r="C1839" s="198"/>
      <c r="D1839" s="229">
        <f>B1839/B1810</f>
        <v>1</v>
      </c>
    </row>
    <row r="1840" spans="1:4">
      <c r="D1840" s="212"/>
    </row>
    <row r="1841" spans="1:4">
      <c r="D1841" s="212"/>
    </row>
    <row r="1842" spans="1:4">
      <c r="A1842" s="237" t="s">
        <v>3631</v>
      </c>
      <c r="B1842" s="238">
        <f>SUM(B1843:B1862)</f>
        <v>72819</v>
      </c>
      <c r="C1842" s="202"/>
      <c r="D1842" s="18"/>
    </row>
    <row r="1843" spans="1:4">
      <c r="A1843" s="201" t="s">
        <v>3678</v>
      </c>
      <c r="B1843" s="9">
        <v>3409</v>
      </c>
      <c r="C1843" s="202"/>
      <c r="D1843" s="201" t="s">
        <v>3625</v>
      </c>
    </row>
    <row r="1844" spans="1:4">
      <c r="A1844" s="201" t="s">
        <v>450</v>
      </c>
      <c r="B1844" s="3">
        <v>2610</v>
      </c>
      <c r="C1844" s="202"/>
      <c r="D1844" s="201" t="s">
        <v>3630</v>
      </c>
    </row>
    <row r="1845" spans="1:4">
      <c r="A1845" s="201" t="s">
        <v>3674</v>
      </c>
      <c r="B1845" s="9">
        <v>2478</v>
      </c>
      <c r="C1845" s="202"/>
      <c r="D1845" s="201" t="s">
        <v>3631</v>
      </c>
    </row>
    <row r="1846" spans="1:4">
      <c r="A1846" s="201" t="s">
        <v>3677</v>
      </c>
      <c r="B1846" s="9">
        <v>2083</v>
      </c>
      <c r="C1846" s="202"/>
      <c r="D1846" s="201" t="s">
        <v>3631</v>
      </c>
    </row>
    <row r="1847" spans="1:4">
      <c r="A1847" s="201" t="s">
        <v>3807</v>
      </c>
      <c r="B1847" s="3">
        <v>1851</v>
      </c>
      <c r="C1847" s="202"/>
      <c r="D1847" s="201" t="s">
        <v>3631</v>
      </c>
    </row>
    <row r="1848" spans="1:4">
      <c r="A1848" s="201" t="s">
        <v>3809</v>
      </c>
      <c r="B1848" s="3">
        <v>5018</v>
      </c>
      <c r="C1848" s="202"/>
      <c r="D1848" s="201" t="s">
        <v>3631</v>
      </c>
    </row>
    <row r="1849" spans="1:4">
      <c r="A1849" s="201" t="s">
        <v>3810</v>
      </c>
      <c r="B1849" s="3">
        <v>3500</v>
      </c>
      <c r="C1849" s="202"/>
      <c r="D1849" s="201" t="s">
        <v>3631</v>
      </c>
    </row>
    <row r="1850" spans="1:4">
      <c r="A1850" s="202" t="s">
        <v>3811</v>
      </c>
      <c r="B1850" s="3">
        <v>3742</v>
      </c>
      <c r="C1850" s="202"/>
      <c r="D1850" s="201" t="s">
        <v>3631</v>
      </c>
    </row>
    <row r="1851" spans="1:4">
      <c r="A1851" s="201" t="s">
        <v>3812</v>
      </c>
      <c r="B1851" s="3">
        <v>3478</v>
      </c>
      <c r="C1851" s="202"/>
      <c r="D1851" s="201" t="s">
        <v>3631</v>
      </c>
    </row>
    <row r="1852" spans="1:4">
      <c r="A1852" s="201" t="s">
        <v>3813</v>
      </c>
      <c r="B1852" s="3">
        <v>5154</v>
      </c>
      <c r="C1852" s="202"/>
      <c r="D1852" s="201" t="s">
        <v>3631</v>
      </c>
    </row>
    <row r="1853" spans="1:4">
      <c r="A1853" s="201" t="s">
        <v>3814</v>
      </c>
      <c r="B1853" s="3">
        <v>3923</v>
      </c>
      <c r="C1853" s="202"/>
      <c r="D1853" s="201" t="s">
        <v>3631</v>
      </c>
    </row>
    <row r="1854" spans="1:4">
      <c r="A1854" s="201" t="s">
        <v>3815</v>
      </c>
      <c r="B1854" s="3">
        <v>6796</v>
      </c>
      <c r="C1854" s="202"/>
      <c r="D1854" s="201" t="s">
        <v>3631</v>
      </c>
    </row>
    <row r="1855" spans="1:4">
      <c r="A1855" s="201" t="s">
        <v>3816</v>
      </c>
      <c r="B1855" s="3">
        <v>6129</v>
      </c>
      <c r="C1855" s="202"/>
      <c r="D1855" s="201" t="s">
        <v>3631</v>
      </c>
    </row>
    <row r="1856" spans="1:4">
      <c r="A1856" s="201" t="s">
        <v>3817</v>
      </c>
      <c r="B1856" s="3">
        <v>1932</v>
      </c>
      <c r="C1856" s="202"/>
      <c r="D1856" s="201" t="s">
        <v>3631</v>
      </c>
    </row>
    <row r="1857" spans="1:7">
      <c r="A1857" s="201" t="s">
        <v>3818</v>
      </c>
      <c r="B1857" s="3">
        <v>3350</v>
      </c>
      <c r="C1857" s="202"/>
      <c r="D1857" s="201" t="s">
        <v>3631</v>
      </c>
    </row>
    <row r="1858" spans="1:7">
      <c r="A1858" s="201" t="s">
        <v>3819</v>
      </c>
      <c r="B1858" s="3">
        <v>4187</v>
      </c>
      <c r="C1858" s="202"/>
      <c r="D1858" s="201" t="s">
        <v>3631</v>
      </c>
    </row>
    <row r="1859" spans="1:7">
      <c r="A1859" s="201" t="s">
        <v>3820</v>
      </c>
      <c r="B1859" s="3">
        <v>2123</v>
      </c>
      <c r="C1859" s="202"/>
      <c r="D1859" s="201" t="s">
        <v>3631</v>
      </c>
    </row>
    <row r="1860" spans="1:7">
      <c r="A1860" s="201" t="s">
        <v>3821</v>
      </c>
      <c r="B1860" s="3">
        <v>3789</v>
      </c>
      <c r="C1860" s="202"/>
      <c r="D1860" s="201" t="s">
        <v>3631</v>
      </c>
    </row>
    <row r="1861" spans="1:7">
      <c r="A1861" s="201" t="s">
        <v>3822</v>
      </c>
      <c r="B1861" s="4">
        <v>3295</v>
      </c>
      <c r="C1861" s="202"/>
      <c r="D1861" s="201" t="s">
        <v>3631</v>
      </c>
    </row>
    <row r="1862" spans="1:7">
      <c r="A1862" s="201" t="s">
        <v>3823</v>
      </c>
      <c r="B1862" s="4">
        <v>3972</v>
      </c>
      <c r="C1862" s="202"/>
      <c r="D1862" s="201" t="s">
        <v>3631</v>
      </c>
    </row>
    <row r="1863" spans="1:7">
      <c r="A1863" s="202"/>
      <c r="B1863" s="204"/>
      <c r="C1863" s="202"/>
      <c r="D1863" s="202"/>
    </row>
    <row r="1864" spans="1:7">
      <c r="A1864" s="201" t="s">
        <v>3625</v>
      </c>
      <c r="B1864" s="204">
        <f>B1843</f>
        <v>3409</v>
      </c>
      <c r="C1864" s="202"/>
      <c r="D1864" s="239">
        <f>B1864/B1842</f>
        <v>4.6814704953377549E-2</v>
      </c>
    </row>
    <row r="1865" spans="1:7">
      <c r="A1865" s="201" t="s">
        <v>3630</v>
      </c>
      <c r="B1865" s="204">
        <f>B1844</f>
        <v>2610</v>
      </c>
      <c r="C1865" s="202"/>
      <c r="D1865" s="239">
        <f>B1865/B1842</f>
        <v>3.5842293906810034E-2</v>
      </c>
    </row>
    <row r="1866" spans="1:7">
      <c r="A1866" s="201" t="s">
        <v>3631</v>
      </c>
      <c r="B1866" s="203">
        <f>SUM(B1845:B1862)</f>
        <v>66800</v>
      </c>
      <c r="C1866" s="202"/>
      <c r="D1866" s="239">
        <f>B1866/B1842</f>
        <v>0.91734300113981238</v>
      </c>
    </row>
    <row r="1867" spans="1:7">
      <c r="A1867" s="201"/>
      <c r="B1867" s="203"/>
      <c r="C1867" s="202"/>
      <c r="D1867" s="202"/>
    </row>
    <row r="1868" spans="1:7">
      <c r="A1868" s="201"/>
      <c r="B1868" s="203"/>
      <c r="C1868" s="202"/>
      <c r="D1868" s="202"/>
    </row>
    <row r="1869" spans="1:7">
      <c r="A1869" s="209" t="s">
        <v>2560</v>
      </c>
      <c r="B1869" s="211">
        <f>SUM(B1870:B1885)</f>
        <v>72505</v>
      </c>
    </row>
    <row r="1870" spans="1:7">
      <c r="A1870" s="172" t="s">
        <v>2605</v>
      </c>
      <c r="B1870" s="3">
        <v>2170</v>
      </c>
      <c r="D1870" s="172" t="s">
        <v>2555</v>
      </c>
    </row>
    <row r="1871" spans="1:7">
      <c r="A1871" s="172" t="s">
        <v>2609</v>
      </c>
      <c r="B1871" s="4">
        <v>4497</v>
      </c>
      <c r="D1871" s="172" t="s">
        <v>2560</v>
      </c>
    </row>
    <row r="1872" spans="1:7">
      <c r="A1872" s="172" t="s">
        <v>1094</v>
      </c>
      <c r="B1872" s="4">
        <v>4364</v>
      </c>
      <c r="D1872" s="172" t="s">
        <v>2560</v>
      </c>
      <c r="E1872" s="1"/>
      <c r="G1872" s="1"/>
    </row>
    <row r="1873" spans="1:7">
      <c r="A1873" s="172" t="s">
        <v>2625</v>
      </c>
      <c r="B1873" s="4">
        <v>2215</v>
      </c>
      <c r="D1873" s="172" t="s">
        <v>2560</v>
      </c>
      <c r="E1873" s="1"/>
      <c r="G1873" s="1"/>
    </row>
    <row r="1874" spans="1:7">
      <c r="A1874" s="172" t="s">
        <v>2651</v>
      </c>
      <c r="B1874" s="3">
        <v>1927</v>
      </c>
      <c r="D1874" s="172" t="s">
        <v>2560</v>
      </c>
      <c r="E1874" s="1"/>
      <c r="G1874" s="1"/>
    </row>
    <row r="1875" spans="1:7">
      <c r="A1875" s="172" t="s">
        <v>2652</v>
      </c>
      <c r="B1875" s="3">
        <v>2544</v>
      </c>
      <c r="D1875" s="172" t="s">
        <v>2560</v>
      </c>
      <c r="E1875" s="1"/>
      <c r="G1875" s="1"/>
    </row>
    <row r="1876" spans="1:7">
      <c r="A1876" s="172" t="s">
        <v>2656</v>
      </c>
      <c r="B1876" s="3">
        <v>6466</v>
      </c>
      <c r="D1876" s="172" t="s">
        <v>2560</v>
      </c>
      <c r="E1876" s="1"/>
      <c r="G1876" s="1"/>
    </row>
    <row r="1877" spans="1:7">
      <c r="A1877" s="172" t="s">
        <v>2657</v>
      </c>
      <c r="B1877" s="4">
        <v>6819</v>
      </c>
      <c r="D1877" s="172" t="s">
        <v>2560</v>
      </c>
      <c r="E1877" s="1"/>
      <c r="G1877" s="1"/>
    </row>
    <row r="1878" spans="1:7">
      <c r="A1878" s="172" t="s">
        <v>2660</v>
      </c>
      <c r="B1878" s="4">
        <v>6678</v>
      </c>
      <c r="D1878" s="172" t="s">
        <v>2560</v>
      </c>
      <c r="E1878" s="1"/>
      <c r="G1878" s="1"/>
    </row>
    <row r="1879" spans="1:7">
      <c r="A1879" s="172" t="s">
        <v>2340</v>
      </c>
      <c r="B1879" s="4">
        <v>6267</v>
      </c>
      <c r="D1879" s="172" t="s">
        <v>2560</v>
      </c>
      <c r="E1879" s="1"/>
      <c r="G1879" s="1"/>
    </row>
    <row r="1880" spans="1:7">
      <c r="A1880" s="172" t="s">
        <v>2664</v>
      </c>
      <c r="B1880" s="4">
        <v>6915</v>
      </c>
      <c r="D1880" s="172" t="s">
        <v>2560</v>
      </c>
      <c r="E1880" s="1"/>
      <c r="G1880" s="1"/>
    </row>
    <row r="1881" spans="1:7">
      <c r="A1881" s="172" t="s">
        <v>2666</v>
      </c>
      <c r="B1881" s="4">
        <v>2371</v>
      </c>
      <c r="D1881" s="172" t="s">
        <v>2560</v>
      </c>
      <c r="E1881" s="1"/>
      <c r="G1881" s="1"/>
    </row>
    <row r="1882" spans="1:7">
      <c r="A1882" s="172" t="s">
        <v>2667</v>
      </c>
      <c r="B1882" s="4">
        <v>5515</v>
      </c>
      <c r="D1882" s="172" t="s">
        <v>2560</v>
      </c>
      <c r="E1882" s="1"/>
      <c r="G1882" s="1"/>
    </row>
    <row r="1883" spans="1:7">
      <c r="A1883" s="172" t="s">
        <v>2670</v>
      </c>
      <c r="B1883" s="4">
        <v>2270</v>
      </c>
      <c r="D1883" s="172" t="s">
        <v>2560</v>
      </c>
      <c r="E1883" s="1"/>
      <c r="G1883" s="1"/>
    </row>
    <row r="1884" spans="1:7">
      <c r="A1884" s="172" t="s">
        <v>2672</v>
      </c>
      <c r="B1884" s="4">
        <v>4290</v>
      </c>
      <c r="D1884" s="172" t="s">
        <v>2560</v>
      </c>
      <c r="E1884" s="1"/>
      <c r="G1884" s="1"/>
    </row>
    <row r="1885" spans="1:7">
      <c r="A1885" s="172" t="s">
        <v>2673</v>
      </c>
      <c r="B1885" s="4">
        <v>7197</v>
      </c>
      <c r="D1885" s="172" t="s">
        <v>2560</v>
      </c>
      <c r="E1885" s="1"/>
      <c r="G1885" s="1"/>
    </row>
    <row r="1886" spans="1:7">
      <c r="E1886" s="1"/>
      <c r="G1886" s="1"/>
    </row>
    <row r="1887" spans="1:7">
      <c r="A1887" s="172" t="s">
        <v>2555</v>
      </c>
      <c r="B1887" s="174">
        <f>B1870</f>
        <v>2170</v>
      </c>
      <c r="D1887" s="212">
        <f>B1887/B1869</f>
        <v>2.9928970415833391E-2</v>
      </c>
      <c r="E1887" s="1"/>
      <c r="G1887" s="1"/>
    </row>
    <row r="1888" spans="1:7">
      <c r="A1888" s="172" t="s">
        <v>2560</v>
      </c>
      <c r="B1888" s="174">
        <f>SUM(B1871:B1885)</f>
        <v>70335</v>
      </c>
      <c r="D1888" s="212">
        <f>B1888/B1869</f>
        <v>0.97007102958416658</v>
      </c>
      <c r="E1888" s="1"/>
      <c r="G1888" s="1"/>
    </row>
    <row r="1889" spans="1:7">
      <c r="E1889" s="1"/>
      <c r="G1889" s="1"/>
    </row>
    <row r="1890" spans="1:7">
      <c r="E1890" s="1"/>
      <c r="G1890" s="1"/>
    </row>
    <row r="1891" spans="1:7">
      <c r="A1891" s="240" t="s">
        <v>3831</v>
      </c>
      <c r="B1891" s="211">
        <f>SUM(B1892:B1905)</f>
        <v>74210</v>
      </c>
      <c r="E1891" s="1"/>
      <c r="G1891" s="1"/>
    </row>
    <row r="1892" spans="1:7">
      <c r="A1892" s="205" t="s">
        <v>3849</v>
      </c>
      <c r="B1892" s="9">
        <v>758</v>
      </c>
      <c r="C1892" s="208"/>
      <c r="D1892" s="205" t="s">
        <v>3824</v>
      </c>
      <c r="E1892" s="1"/>
      <c r="G1892" s="1"/>
    </row>
    <row r="1893" spans="1:7">
      <c r="A1893" s="205" t="s">
        <v>3849</v>
      </c>
      <c r="B1893" s="9">
        <v>5947</v>
      </c>
      <c r="C1893" s="208"/>
      <c r="D1893" s="205" t="s">
        <v>3831</v>
      </c>
      <c r="E1893" s="1"/>
      <c r="G1893" s="1"/>
    </row>
    <row r="1894" spans="1:7">
      <c r="A1894" s="205" t="s">
        <v>3852</v>
      </c>
      <c r="B1894" s="9">
        <v>3975</v>
      </c>
      <c r="C1894" s="206"/>
      <c r="D1894" s="205" t="s">
        <v>3831</v>
      </c>
      <c r="E1894" s="1"/>
      <c r="G1894" s="1"/>
    </row>
    <row r="1895" spans="1:7">
      <c r="A1895" s="205" t="s">
        <v>3858</v>
      </c>
      <c r="B1895" s="9">
        <v>4431</v>
      </c>
      <c r="C1895" s="206"/>
      <c r="D1895" s="205" t="s">
        <v>3831</v>
      </c>
      <c r="E1895" s="1"/>
      <c r="G1895" s="1"/>
    </row>
    <row r="1896" spans="1:7">
      <c r="A1896" s="205" t="s">
        <v>3859</v>
      </c>
      <c r="B1896" s="9">
        <v>6650</v>
      </c>
      <c r="C1896" s="206"/>
      <c r="D1896" s="205" t="s">
        <v>3831</v>
      </c>
      <c r="E1896" s="1"/>
      <c r="G1896" s="1"/>
    </row>
    <row r="1897" spans="1:7">
      <c r="A1897" s="205" t="s">
        <v>697</v>
      </c>
      <c r="B1897" s="3">
        <v>6140</v>
      </c>
      <c r="C1897" s="206"/>
      <c r="D1897" s="205" t="s">
        <v>3831</v>
      </c>
      <c r="E1897" s="1"/>
      <c r="G1897" s="1"/>
    </row>
    <row r="1898" spans="1:7">
      <c r="A1898" s="205" t="s">
        <v>700</v>
      </c>
      <c r="B1898" s="3">
        <v>6497</v>
      </c>
      <c r="C1898" s="206"/>
      <c r="D1898" s="205" t="s">
        <v>3831</v>
      </c>
      <c r="E1898" s="1"/>
      <c r="G1898" s="1"/>
    </row>
    <row r="1899" spans="1:7">
      <c r="A1899" s="205" t="s">
        <v>3947</v>
      </c>
      <c r="B1899" s="3">
        <v>4378</v>
      </c>
      <c r="C1899" s="206"/>
      <c r="D1899" s="205" t="s">
        <v>3831</v>
      </c>
      <c r="E1899" s="1"/>
      <c r="G1899" s="1"/>
    </row>
    <row r="1900" spans="1:7">
      <c r="A1900" s="205" t="s">
        <v>3561</v>
      </c>
      <c r="B1900" s="3">
        <v>6690</v>
      </c>
      <c r="C1900" s="206"/>
      <c r="D1900" s="205" t="s">
        <v>3831</v>
      </c>
      <c r="E1900" s="1"/>
      <c r="G1900" s="1"/>
    </row>
    <row r="1901" spans="1:7">
      <c r="A1901" s="205" t="s">
        <v>3949</v>
      </c>
      <c r="B1901" s="3">
        <v>5717</v>
      </c>
      <c r="C1901" s="206"/>
      <c r="D1901" s="205" t="s">
        <v>3831</v>
      </c>
      <c r="E1901" s="1"/>
      <c r="G1901" s="1"/>
    </row>
    <row r="1902" spans="1:7">
      <c r="A1902" s="205" t="s">
        <v>3834</v>
      </c>
      <c r="B1902" s="3">
        <v>6363</v>
      </c>
      <c r="C1902" s="206"/>
      <c r="D1902" s="205" t="s">
        <v>3831</v>
      </c>
      <c r="E1902" s="1"/>
      <c r="G1902" s="1"/>
    </row>
    <row r="1903" spans="1:7">
      <c r="A1903" s="205" t="s">
        <v>3950</v>
      </c>
      <c r="B1903" s="3">
        <v>3626</v>
      </c>
      <c r="C1903" s="206"/>
      <c r="D1903" s="205" t="s">
        <v>3831</v>
      </c>
      <c r="E1903" s="1"/>
      <c r="G1903" s="1"/>
    </row>
    <row r="1904" spans="1:7">
      <c r="A1904" s="205" t="s">
        <v>3952</v>
      </c>
      <c r="B1904" s="3">
        <v>6927</v>
      </c>
      <c r="C1904" s="206"/>
      <c r="D1904" s="205" t="s">
        <v>3831</v>
      </c>
      <c r="E1904" s="1"/>
      <c r="G1904" s="1"/>
    </row>
    <row r="1905" spans="1:7">
      <c r="A1905" s="205" t="s">
        <v>3954</v>
      </c>
      <c r="B1905" s="3">
        <v>6111</v>
      </c>
      <c r="C1905" s="206"/>
      <c r="D1905" s="205" t="s">
        <v>3831</v>
      </c>
      <c r="E1905" s="1"/>
      <c r="G1905" s="1"/>
    </row>
    <row r="1906" spans="1:7">
      <c r="E1906" s="1"/>
      <c r="G1906" s="1"/>
    </row>
    <row r="1907" spans="1:7">
      <c r="A1907" s="205" t="s">
        <v>3824</v>
      </c>
      <c r="B1907" s="174">
        <f>B1892</f>
        <v>758</v>
      </c>
      <c r="D1907" s="212">
        <f>B1907/B1891</f>
        <v>1.0214256838700983E-2</v>
      </c>
      <c r="E1907" s="1"/>
      <c r="G1907" s="1"/>
    </row>
    <row r="1908" spans="1:7">
      <c r="A1908" s="205" t="s">
        <v>3831</v>
      </c>
      <c r="B1908" s="174">
        <f>SUM(B1893:B1905)</f>
        <v>73452</v>
      </c>
      <c r="D1908" s="212">
        <f>B1908/B1891</f>
        <v>0.98978574316129897</v>
      </c>
      <c r="E1908" s="1"/>
      <c r="G1908" s="1"/>
    </row>
    <row r="1909" spans="1:7">
      <c r="E1909" s="1"/>
      <c r="G1909" s="1"/>
    </row>
    <row r="1910" spans="1:7">
      <c r="E1910" s="1"/>
      <c r="G1910" s="1"/>
    </row>
    <row r="1911" spans="1:7">
      <c r="A1911" s="224" t="s">
        <v>2681</v>
      </c>
      <c r="B1911" s="225">
        <f>SUM(B1912:B1930)</f>
        <v>77998</v>
      </c>
      <c r="C1911" s="2"/>
      <c r="D1911" s="2"/>
      <c r="E1911" s="1"/>
      <c r="G1911" s="1"/>
    </row>
    <row r="1912" spans="1:7">
      <c r="A1912" s="175" t="s">
        <v>2763</v>
      </c>
      <c r="B1912" s="3">
        <v>2149</v>
      </c>
      <c r="C1912" s="2"/>
      <c r="D1912" s="175" t="s">
        <v>2675</v>
      </c>
      <c r="E1912" s="1"/>
      <c r="G1912" s="1"/>
    </row>
    <row r="1913" spans="1:7">
      <c r="A1913" s="175" t="s">
        <v>2784</v>
      </c>
      <c r="B1913" s="3">
        <v>4137</v>
      </c>
      <c r="C1913" s="2"/>
      <c r="D1913" s="175" t="s">
        <v>2675</v>
      </c>
    </row>
    <row r="1914" spans="1:7">
      <c r="A1914" s="175" t="s">
        <v>806</v>
      </c>
      <c r="B1914" s="3">
        <v>6227</v>
      </c>
      <c r="C1914" s="2"/>
      <c r="D1914" s="175" t="s">
        <v>2681</v>
      </c>
    </row>
    <row r="1915" spans="1:7">
      <c r="A1915" s="175" t="s">
        <v>2764</v>
      </c>
      <c r="B1915" s="3">
        <v>3474</v>
      </c>
      <c r="C1915" s="2"/>
      <c r="D1915" s="175" t="s">
        <v>2681</v>
      </c>
    </row>
    <row r="1916" spans="1:7">
      <c r="A1916" s="175" t="s">
        <v>2766</v>
      </c>
      <c r="B1916" s="3">
        <v>3477</v>
      </c>
      <c r="C1916" s="2"/>
      <c r="D1916" s="175" t="s">
        <v>2681</v>
      </c>
    </row>
    <row r="1917" spans="1:7">
      <c r="A1917" s="175" t="s">
        <v>2767</v>
      </c>
      <c r="B1917" s="3">
        <v>3995</v>
      </c>
      <c r="C1917" s="2"/>
      <c r="D1917" s="175" t="s">
        <v>2681</v>
      </c>
    </row>
    <row r="1918" spans="1:7">
      <c r="A1918" s="175" t="s">
        <v>2768</v>
      </c>
      <c r="B1918" s="4">
        <v>3839</v>
      </c>
      <c r="C1918" s="2"/>
      <c r="D1918" s="175" t="s">
        <v>2681</v>
      </c>
    </row>
    <row r="1919" spans="1:7">
      <c r="A1919" s="175" t="s">
        <v>2769</v>
      </c>
      <c r="B1919" s="4">
        <v>3654</v>
      </c>
      <c r="C1919" s="2"/>
      <c r="D1919" s="175" t="s">
        <v>2681</v>
      </c>
    </row>
    <row r="1920" spans="1:7">
      <c r="A1920" s="175" t="s">
        <v>2772</v>
      </c>
      <c r="B1920" s="4">
        <v>3770</v>
      </c>
      <c r="C1920" s="2"/>
      <c r="D1920" s="175" t="s">
        <v>2681</v>
      </c>
    </row>
    <row r="1921" spans="1:7">
      <c r="A1921" s="175" t="s">
        <v>2773</v>
      </c>
      <c r="B1921" s="4">
        <v>1891</v>
      </c>
      <c r="C1921" s="2"/>
      <c r="D1921" s="175" t="s">
        <v>2681</v>
      </c>
    </row>
    <row r="1922" spans="1:7">
      <c r="A1922" s="175" t="s">
        <v>2774</v>
      </c>
      <c r="B1922" s="4">
        <v>3712</v>
      </c>
      <c r="C1922" s="2"/>
      <c r="D1922" s="175" t="s">
        <v>2681</v>
      </c>
    </row>
    <row r="1923" spans="1:7">
      <c r="A1923" s="175" t="s">
        <v>2775</v>
      </c>
      <c r="B1923" s="4">
        <v>3439</v>
      </c>
      <c r="C1923" s="2"/>
      <c r="D1923" s="175" t="s">
        <v>2681</v>
      </c>
      <c r="E1923" s="1"/>
      <c r="G1923" s="1"/>
    </row>
    <row r="1924" spans="1:7">
      <c r="A1924" s="175" t="s">
        <v>2780</v>
      </c>
      <c r="B1924" s="4">
        <v>3493</v>
      </c>
      <c r="C1924" s="2"/>
      <c r="D1924" s="175" t="s">
        <v>2681</v>
      </c>
      <c r="E1924" s="1"/>
      <c r="G1924" s="1"/>
    </row>
    <row r="1925" spans="1:7">
      <c r="A1925" s="175" t="s">
        <v>2781</v>
      </c>
      <c r="B1925" s="4">
        <v>5213</v>
      </c>
      <c r="C1925" s="2"/>
      <c r="D1925" s="175" t="s">
        <v>2681</v>
      </c>
      <c r="E1925" s="1"/>
      <c r="G1925" s="1"/>
    </row>
    <row r="1926" spans="1:7">
      <c r="A1926" s="175" t="s">
        <v>2782</v>
      </c>
      <c r="B1926" s="4">
        <v>4719</v>
      </c>
      <c r="C1926" s="2"/>
      <c r="D1926" s="175" t="s">
        <v>2681</v>
      </c>
      <c r="E1926" s="1"/>
      <c r="G1926" s="1"/>
    </row>
    <row r="1927" spans="1:7">
      <c r="A1927" s="175" t="s">
        <v>2783</v>
      </c>
      <c r="B1927" s="4">
        <v>4119</v>
      </c>
      <c r="C1927" s="2"/>
      <c r="D1927" s="175" t="s">
        <v>2681</v>
      </c>
      <c r="E1927" s="1"/>
      <c r="G1927" s="1"/>
    </row>
    <row r="1928" spans="1:7">
      <c r="A1928" s="175" t="s">
        <v>2785</v>
      </c>
      <c r="B1928" s="4">
        <v>6081</v>
      </c>
      <c r="C1928" s="2"/>
      <c r="D1928" s="175" t="s">
        <v>2681</v>
      </c>
      <c r="E1928" s="1"/>
      <c r="G1928" s="1"/>
    </row>
    <row r="1929" spans="1:7">
      <c r="A1929" s="175" t="s">
        <v>1893</v>
      </c>
      <c r="B1929" s="3">
        <v>4290</v>
      </c>
      <c r="C1929" s="2"/>
      <c r="D1929" s="175" t="s">
        <v>2681</v>
      </c>
      <c r="E1929" s="1"/>
      <c r="G1929" s="1"/>
    </row>
    <row r="1930" spans="1:7">
      <c r="A1930" s="175" t="s">
        <v>2788</v>
      </c>
      <c r="B1930" s="4">
        <v>6319</v>
      </c>
      <c r="C1930" s="2"/>
      <c r="D1930" s="175" t="s">
        <v>2681</v>
      </c>
      <c r="E1930" s="1"/>
      <c r="G1930" s="1"/>
    </row>
    <row r="1931" spans="1:7">
      <c r="E1931" s="1"/>
      <c r="G1931" s="1"/>
    </row>
    <row r="1932" spans="1:7">
      <c r="A1932" s="175" t="s">
        <v>2675</v>
      </c>
      <c r="B1932" s="174">
        <f>SUM(B1912:B1913)</f>
        <v>6286</v>
      </c>
      <c r="D1932" s="212">
        <f>B1932/B1911</f>
        <v>8.0591810046411444E-2</v>
      </c>
      <c r="E1932" s="1"/>
      <c r="G1932" s="1"/>
    </row>
    <row r="1933" spans="1:7">
      <c r="A1933" s="175" t="s">
        <v>2681</v>
      </c>
      <c r="B1933" s="174">
        <f>SUM(B1914:B1930)</f>
        <v>71712</v>
      </c>
      <c r="D1933" s="212">
        <f>B1933/B1911</f>
        <v>0.91940818995358853</v>
      </c>
      <c r="E1933" s="1"/>
      <c r="G1933" s="1"/>
    </row>
    <row r="1934" spans="1:7">
      <c r="E1934" s="1"/>
      <c r="G1934" s="1"/>
    </row>
    <row r="1935" spans="1:7">
      <c r="E1935" s="1"/>
      <c r="G1935" s="1"/>
    </row>
    <row r="1936" spans="1:7">
      <c r="E1936" s="1"/>
      <c r="G1936" s="1"/>
    </row>
    <row r="1937" spans="2:7">
      <c r="E1937" s="1"/>
      <c r="G1937" s="1"/>
    </row>
    <row r="1938" spans="2:7">
      <c r="E1938" s="1"/>
      <c r="G1938" s="1"/>
    </row>
    <row r="1939" spans="2:7">
      <c r="E1939" s="1"/>
      <c r="G1939" s="1"/>
    </row>
    <row r="1940" spans="2:7">
      <c r="E1940" s="1"/>
      <c r="G1940" s="1"/>
    </row>
    <row r="1941" spans="2:7">
      <c r="E1941" s="1"/>
      <c r="G1941" s="1"/>
    </row>
    <row r="1942" spans="2:7">
      <c r="B1942" s="174"/>
    </row>
    <row r="1943" spans="2:7">
      <c r="B1943" s="173"/>
    </row>
    <row r="1944" spans="2:7">
      <c r="B1944" s="173"/>
    </row>
    <row r="1945" spans="2:7">
      <c r="B1945" s="173"/>
    </row>
    <row r="1946" spans="2:7">
      <c r="B1946" s="173"/>
    </row>
  </sheetData>
  <printOptions gridLinesSet="0"/>
  <pageMargins left="0.78740157480314965" right="0" top="0.51181102362204722" bottom="0.51181102362204722" header="0.51181102362204722" footer="0.51181102362204722"/>
  <pageSetup paperSize="9" scale="72" orientation="portrait" horizontalDpi="300" verticalDpi="300"/>
  <headerFooter alignWithMargins="0">
    <oddFooter>&amp;C&amp;8&amp;P of &amp;N</oddFooter>
  </headerFooter>
  <ignoredErrors>
    <ignoredError sqref="B1358 B1392:D1392 C1393:D1393 B1483 D277:D278 B692 B707 D1479:D1480 B749 B476 B45 B710 B1651 B372 B457 B152 B106 B1277 B1810 B1839 B1752 B1330 B1524 B131 B823 B1 B725 B746 B672 B519 B1204 B1756 B650 B1102 B1396 B1431 B1596:B1597 B1580 B1620 B1600 B1552 B1577 B1842 D40:D42 B624 B604 B200 B405 B432 B435 B897 B916 B1066" unlockedFormula="1"/>
    <ignoredError sqref="B1393 B1807 B1726:B1727 B771 B402 B1753 B689 B1781:B1782 B1866 B453:B454" formulaRange="1" unlockedFormula="1"/>
    <ignoredError sqref="B1372:B1373 B1887:B1888 B997:B999 B257:B258 B291:B293 B277:B278 B196:B197 B890:B894 B1728 B1479:B1480 B75:B76 B1427:B1428 B721:B722 B368:B369 B1698:B1700 B1040:B1041 B344:B347 B500:B501 B1247:B1248 B1672:B1673 B1080:B1081 B1098:B1099 B102:B103 B318:B320 B401 B1932:B1933 B1300:B1301 B1325:B1327 B1340:B1341 B1354:B1355 B1534 B1548:B1549 B837:B838 B18:B19 B688 B1176:B1177 B1200:B1201 B1224:B1226 B1273:B1274 B572:B573 B1646:B1648 B1127:B1128 B1451:B1452 B40:B42 B219:B220 B1907:B1908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G1372"/>
  <sheetViews>
    <sheetView showGridLines="0" workbookViewId="0"/>
  </sheetViews>
  <sheetFormatPr baseColWidth="10" defaultColWidth="14.6640625" defaultRowHeight="14" x14ac:dyDescent="0"/>
  <cols>
    <col min="1" max="1" width="39.1640625" style="25" customWidth="1"/>
    <col min="2" max="2" width="10" style="25" customWidth="1"/>
    <col min="3" max="3" width="2.33203125" style="25" customWidth="1"/>
    <col min="4" max="4" width="33.1640625" style="25" customWidth="1"/>
    <col min="5" max="16384" width="14.6640625" style="25"/>
  </cols>
  <sheetData>
    <row r="1" spans="1:4">
      <c r="A1" s="30" t="s">
        <v>1056</v>
      </c>
      <c r="B1" s="31">
        <f>SUM(B2:B20)</f>
        <v>73586</v>
      </c>
    </row>
    <row r="2" spans="1:4">
      <c r="A2" s="24" t="s">
        <v>806</v>
      </c>
      <c r="B2" s="9">
        <v>3554</v>
      </c>
      <c r="D2" s="24" t="s">
        <v>361</v>
      </c>
    </row>
    <row r="3" spans="1:4">
      <c r="A3" s="24" t="s">
        <v>366</v>
      </c>
      <c r="B3" s="9">
        <v>3262</v>
      </c>
      <c r="D3" s="24" t="s">
        <v>361</v>
      </c>
    </row>
    <row r="4" spans="1:4">
      <c r="A4" s="24" t="s">
        <v>545</v>
      </c>
      <c r="B4" s="9">
        <v>3813</v>
      </c>
      <c r="D4" s="24" t="s">
        <v>361</v>
      </c>
    </row>
    <row r="5" spans="1:4">
      <c r="A5" s="24" t="s">
        <v>131</v>
      </c>
      <c r="B5" s="9">
        <v>3526</v>
      </c>
      <c r="D5" s="24" t="s">
        <v>361</v>
      </c>
    </row>
    <row r="6" spans="1:4">
      <c r="A6" s="24" t="s">
        <v>132</v>
      </c>
      <c r="B6" s="9">
        <v>4062</v>
      </c>
      <c r="D6" s="24" t="s">
        <v>361</v>
      </c>
    </row>
    <row r="7" spans="1:4">
      <c r="A7" s="24" t="s">
        <v>133</v>
      </c>
      <c r="B7" s="9">
        <v>3097</v>
      </c>
      <c r="D7" s="24" t="s">
        <v>361</v>
      </c>
    </row>
    <row r="8" spans="1:4">
      <c r="A8" s="24" t="s">
        <v>134</v>
      </c>
      <c r="B8" s="9">
        <v>4175</v>
      </c>
      <c r="D8" s="24" t="s">
        <v>361</v>
      </c>
    </row>
    <row r="9" spans="1:4">
      <c r="A9" s="24" t="s">
        <v>137</v>
      </c>
      <c r="B9" s="9">
        <v>4119</v>
      </c>
      <c r="D9" s="24" t="s">
        <v>361</v>
      </c>
    </row>
    <row r="10" spans="1:4">
      <c r="A10" s="25" t="s">
        <v>138</v>
      </c>
      <c r="B10" s="9">
        <v>3912</v>
      </c>
      <c r="D10" s="24" t="s">
        <v>361</v>
      </c>
    </row>
    <row r="11" spans="1:4">
      <c r="A11" s="24" t="s">
        <v>139</v>
      </c>
      <c r="B11" s="9">
        <v>3919</v>
      </c>
      <c r="D11" s="24" t="s">
        <v>361</v>
      </c>
    </row>
    <row r="12" spans="1:4">
      <c r="A12" s="24" t="s">
        <v>145</v>
      </c>
      <c r="B12" s="9">
        <v>4005</v>
      </c>
      <c r="D12" s="24" t="s">
        <v>361</v>
      </c>
    </row>
    <row r="13" spans="1:4">
      <c r="A13" s="24" t="s">
        <v>147</v>
      </c>
      <c r="B13" s="9">
        <v>3578</v>
      </c>
      <c r="D13" s="24" t="s">
        <v>361</v>
      </c>
    </row>
    <row r="14" spans="1:4">
      <c r="A14" s="24" t="s">
        <v>148</v>
      </c>
      <c r="B14" s="9">
        <v>4004</v>
      </c>
      <c r="D14" s="24" t="s">
        <v>361</v>
      </c>
    </row>
    <row r="15" spans="1:4">
      <c r="A15" s="24" t="s">
        <v>150</v>
      </c>
      <c r="B15" s="9">
        <v>4424</v>
      </c>
      <c r="D15" s="24" t="s">
        <v>361</v>
      </c>
    </row>
    <row r="16" spans="1:4">
      <c r="A16" s="24" t="s">
        <v>151</v>
      </c>
      <c r="B16" s="9">
        <v>3989</v>
      </c>
      <c r="D16" s="24" t="s">
        <v>361</v>
      </c>
    </row>
    <row r="17" spans="1:4">
      <c r="A17" s="24" t="s">
        <v>369</v>
      </c>
      <c r="B17" s="9">
        <v>3527</v>
      </c>
      <c r="D17" s="24" t="s">
        <v>361</v>
      </c>
    </row>
    <row r="18" spans="1:4">
      <c r="A18" s="24" t="s">
        <v>363</v>
      </c>
      <c r="B18" s="9">
        <v>5586</v>
      </c>
      <c r="D18" s="24" t="s">
        <v>362</v>
      </c>
    </row>
    <row r="19" spans="1:4">
      <c r="A19" s="24" t="s">
        <v>364</v>
      </c>
      <c r="B19" s="9">
        <v>2105</v>
      </c>
      <c r="D19" s="24" t="s">
        <v>362</v>
      </c>
    </row>
    <row r="20" spans="1:4">
      <c r="A20" s="24" t="s">
        <v>141</v>
      </c>
      <c r="B20" s="9">
        <v>4929</v>
      </c>
      <c r="D20" s="24" t="s">
        <v>362</v>
      </c>
    </row>
    <row r="21" spans="1:4">
      <c r="A21" s="24"/>
      <c r="B21" s="9"/>
      <c r="D21" s="24"/>
    </row>
    <row r="22" spans="1:4">
      <c r="A22" s="24" t="s">
        <v>361</v>
      </c>
      <c r="B22" s="9">
        <f>SUM(B2:B17)</f>
        <v>60966</v>
      </c>
      <c r="D22" s="32">
        <f>B22/B1</f>
        <v>0.82849998641045852</v>
      </c>
    </row>
    <row r="23" spans="1:4">
      <c r="A23" s="24" t="s">
        <v>362</v>
      </c>
      <c r="B23" s="9">
        <f>SUM(B18:B20)</f>
        <v>12620</v>
      </c>
      <c r="D23" s="32">
        <f>B23/B1</f>
        <v>0.17150001358954148</v>
      </c>
    </row>
    <row r="24" spans="1:4">
      <c r="A24" s="24"/>
      <c r="B24" s="9"/>
      <c r="D24" s="24"/>
    </row>
    <row r="25" spans="1:4">
      <c r="A25" s="24"/>
      <c r="B25" s="9"/>
      <c r="D25" s="24"/>
    </row>
    <row r="26" spans="1:4">
      <c r="A26" s="33" t="s">
        <v>1059</v>
      </c>
      <c r="B26" s="34">
        <f>SUM(B27:B53)</f>
        <v>71465</v>
      </c>
    </row>
    <row r="27" spans="1:4">
      <c r="A27" s="11" t="s">
        <v>918</v>
      </c>
      <c r="B27" s="9">
        <v>5905</v>
      </c>
      <c r="C27" s="12"/>
      <c r="D27" s="11" t="s">
        <v>805</v>
      </c>
    </row>
    <row r="28" spans="1:4">
      <c r="A28" s="11" t="s">
        <v>93</v>
      </c>
      <c r="B28" s="9">
        <v>2952</v>
      </c>
      <c r="C28" s="12"/>
      <c r="D28" s="11" t="s">
        <v>805</v>
      </c>
    </row>
    <row r="29" spans="1:4">
      <c r="A29" s="11" t="s">
        <v>932</v>
      </c>
      <c r="B29" s="9">
        <v>3279</v>
      </c>
      <c r="C29" s="12"/>
      <c r="D29" s="11" t="s">
        <v>805</v>
      </c>
    </row>
    <row r="30" spans="1:4">
      <c r="A30" s="11" t="s">
        <v>748</v>
      </c>
      <c r="B30" s="9">
        <v>2500</v>
      </c>
      <c r="C30" s="12"/>
      <c r="D30" s="11" t="s">
        <v>805</v>
      </c>
    </row>
    <row r="31" spans="1:4">
      <c r="A31" s="11" t="s">
        <v>937</v>
      </c>
      <c r="B31" s="9">
        <v>3552</v>
      </c>
      <c r="C31" s="12"/>
      <c r="D31" s="11" t="s">
        <v>805</v>
      </c>
    </row>
    <row r="32" spans="1:4">
      <c r="A32" s="11" t="s">
        <v>749</v>
      </c>
      <c r="B32" s="9">
        <v>2681</v>
      </c>
      <c r="C32" s="12"/>
      <c r="D32" s="11" t="s">
        <v>805</v>
      </c>
    </row>
    <row r="33" spans="1:4">
      <c r="A33" s="11" t="s">
        <v>856</v>
      </c>
      <c r="B33" s="9">
        <v>3458</v>
      </c>
      <c r="C33" s="12"/>
      <c r="D33" s="11" t="s">
        <v>805</v>
      </c>
    </row>
    <row r="34" spans="1:4">
      <c r="A34" s="11" t="s">
        <v>964</v>
      </c>
      <c r="B34" s="9">
        <v>3085</v>
      </c>
      <c r="C34" s="12"/>
      <c r="D34" s="11" t="s">
        <v>805</v>
      </c>
    </row>
    <row r="35" spans="1:4">
      <c r="A35" s="11" t="s">
        <v>667</v>
      </c>
      <c r="B35" s="9">
        <v>3019</v>
      </c>
      <c r="C35" s="12"/>
      <c r="D35" s="11" t="s">
        <v>805</v>
      </c>
    </row>
    <row r="36" spans="1:4">
      <c r="A36" s="19" t="s">
        <v>251</v>
      </c>
      <c r="B36" s="3">
        <v>2216</v>
      </c>
      <c r="C36" s="20"/>
      <c r="D36" s="19" t="s">
        <v>267</v>
      </c>
    </row>
    <row r="37" spans="1:4">
      <c r="A37" s="19" t="s">
        <v>252</v>
      </c>
      <c r="B37" s="3">
        <v>4785</v>
      </c>
      <c r="C37" s="20"/>
      <c r="D37" s="19" t="s">
        <v>267</v>
      </c>
    </row>
    <row r="38" spans="1:4">
      <c r="A38" s="19" t="s">
        <v>253</v>
      </c>
      <c r="B38" s="3">
        <v>4277</v>
      </c>
      <c r="C38" s="20"/>
      <c r="D38" s="19" t="s">
        <v>267</v>
      </c>
    </row>
    <row r="39" spans="1:4">
      <c r="A39" s="19" t="s">
        <v>254</v>
      </c>
      <c r="B39" s="3">
        <v>4220</v>
      </c>
      <c r="C39" s="20"/>
      <c r="D39" s="19" t="s">
        <v>267</v>
      </c>
    </row>
    <row r="40" spans="1:4">
      <c r="A40" s="19" t="s">
        <v>815</v>
      </c>
      <c r="B40" s="3">
        <v>1371</v>
      </c>
      <c r="C40" s="20"/>
      <c r="D40" s="19" t="s">
        <v>267</v>
      </c>
    </row>
    <row r="41" spans="1:4">
      <c r="A41" s="19" t="s">
        <v>256</v>
      </c>
      <c r="B41" s="3">
        <v>1224</v>
      </c>
      <c r="C41" s="20"/>
      <c r="D41" s="19" t="s">
        <v>267</v>
      </c>
    </row>
    <row r="42" spans="1:4">
      <c r="A42" s="19" t="s">
        <v>257</v>
      </c>
      <c r="B42" s="3">
        <v>1310</v>
      </c>
      <c r="C42" s="20"/>
      <c r="D42" s="19" t="s">
        <v>267</v>
      </c>
    </row>
    <row r="43" spans="1:4">
      <c r="A43" s="19" t="s">
        <v>422</v>
      </c>
      <c r="B43" s="3">
        <v>1420</v>
      </c>
      <c r="C43" s="20"/>
      <c r="D43" s="19" t="s">
        <v>267</v>
      </c>
    </row>
    <row r="44" spans="1:4">
      <c r="A44" s="19" t="s">
        <v>423</v>
      </c>
      <c r="B44" s="3">
        <v>2438</v>
      </c>
      <c r="C44" s="20"/>
      <c r="D44" s="19" t="s">
        <v>267</v>
      </c>
    </row>
    <row r="45" spans="1:4">
      <c r="A45" s="19" t="s">
        <v>589</v>
      </c>
      <c r="B45" s="3">
        <v>3269</v>
      </c>
      <c r="C45" s="20"/>
      <c r="D45" s="19" t="s">
        <v>267</v>
      </c>
    </row>
    <row r="46" spans="1:4">
      <c r="A46" s="19" t="s">
        <v>590</v>
      </c>
      <c r="B46" s="3">
        <v>1346</v>
      </c>
      <c r="C46" s="20"/>
      <c r="D46" s="19" t="s">
        <v>267</v>
      </c>
    </row>
    <row r="47" spans="1:4">
      <c r="A47" s="19" t="s">
        <v>591</v>
      </c>
      <c r="B47" s="3">
        <v>1232</v>
      </c>
      <c r="C47" s="20"/>
      <c r="D47" s="19" t="s">
        <v>267</v>
      </c>
    </row>
    <row r="48" spans="1:4">
      <c r="A48" s="19" t="s">
        <v>420</v>
      </c>
      <c r="B48" s="3">
        <v>4361</v>
      </c>
      <c r="C48" s="20"/>
      <c r="D48" s="19" t="s">
        <v>267</v>
      </c>
    </row>
    <row r="49" spans="1:4">
      <c r="A49" s="19" t="s">
        <v>421</v>
      </c>
      <c r="B49" s="3">
        <v>1453</v>
      </c>
      <c r="C49" s="20"/>
      <c r="D49" s="19" t="s">
        <v>267</v>
      </c>
    </row>
    <row r="50" spans="1:4">
      <c r="A50" s="19" t="s">
        <v>587</v>
      </c>
      <c r="B50" s="4">
        <v>1538</v>
      </c>
      <c r="C50" s="20"/>
      <c r="D50" s="19" t="s">
        <v>267</v>
      </c>
    </row>
    <row r="51" spans="1:4">
      <c r="A51" s="19" t="s">
        <v>588</v>
      </c>
      <c r="B51" s="4">
        <v>1383</v>
      </c>
      <c r="C51" s="20"/>
      <c r="D51" s="19" t="s">
        <v>267</v>
      </c>
    </row>
    <row r="52" spans="1:4">
      <c r="A52" s="19" t="s">
        <v>411</v>
      </c>
      <c r="B52" s="4">
        <v>1378</v>
      </c>
      <c r="C52" s="20"/>
      <c r="D52" s="19" t="s">
        <v>267</v>
      </c>
    </row>
    <row r="53" spans="1:4">
      <c r="A53" s="19" t="s">
        <v>412</v>
      </c>
      <c r="B53" s="4">
        <v>1813</v>
      </c>
      <c r="C53" s="20"/>
      <c r="D53" s="19" t="s">
        <v>267</v>
      </c>
    </row>
    <row r="55" spans="1:4">
      <c r="A55" s="11" t="s">
        <v>805</v>
      </c>
      <c r="B55" s="27">
        <f>SUM(B27:B35)</f>
        <v>30431</v>
      </c>
      <c r="D55" s="35">
        <f>B55/B26</f>
        <v>0.42581683341495835</v>
      </c>
    </row>
    <row r="56" spans="1:4">
      <c r="A56" s="19" t="s">
        <v>267</v>
      </c>
      <c r="B56" s="27">
        <f>SUM(B36:B53)</f>
        <v>41034</v>
      </c>
      <c r="D56" s="35">
        <f>B56/B26</f>
        <v>0.57418316658504165</v>
      </c>
    </row>
    <row r="59" spans="1:4">
      <c r="A59" s="33" t="s">
        <v>1060</v>
      </c>
      <c r="B59" s="34">
        <f>SUM(B60:B85)</f>
        <v>76796</v>
      </c>
    </row>
    <row r="60" spans="1:4">
      <c r="A60" s="18" t="s">
        <v>108</v>
      </c>
      <c r="B60" s="3">
        <v>981</v>
      </c>
      <c r="C60" s="17"/>
      <c r="D60" s="18" t="s">
        <v>652</v>
      </c>
    </row>
    <row r="61" spans="1:4">
      <c r="A61" s="18" t="s">
        <v>396</v>
      </c>
      <c r="B61" s="3">
        <v>6061</v>
      </c>
      <c r="C61" s="17"/>
      <c r="D61" s="18" t="s">
        <v>652</v>
      </c>
    </row>
    <row r="62" spans="1:4">
      <c r="A62" s="18" t="s">
        <v>991</v>
      </c>
      <c r="B62" s="3">
        <v>6261</v>
      </c>
      <c r="C62" s="17"/>
      <c r="D62" s="18" t="s">
        <v>652</v>
      </c>
    </row>
    <row r="63" spans="1:4">
      <c r="A63" s="18" t="s">
        <v>108</v>
      </c>
      <c r="B63" s="4">
        <v>3917</v>
      </c>
      <c r="C63" s="17"/>
      <c r="D63" s="18" t="s">
        <v>653</v>
      </c>
    </row>
    <row r="64" spans="1:4">
      <c r="A64" s="18" t="s">
        <v>109</v>
      </c>
      <c r="B64" s="4">
        <v>2042</v>
      </c>
      <c r="C64" s="17"/>
      <c r="D64" s="18" t="s">
        <v>653</v>
      </c>
    </row>
    <row r="65" spans="1:4">
      <c r="A65" s="18" t="s">
        <v>987</v>
      </c>
      <c r="B65" s="4">
        <v>7908</v>
      </c>
      <c r="C65" s="17"/>
      <c r="D65" s="18" t="s">
        <v>653</v>
      </c>
    </row>
    <row r="66" spans="1:4">
      <c r="A66" s="18" t="s">
        <v>538</v>
      </c>
      <c r="B66" s="4">
        <v>189</v>
      </c>
      <c r="C66" s="17"/>
      <c r="D66" s="18" t="s">
        <v>653</v>
      </c>
    </row>
    <row r="67" spans="1:4">
      <c r="A67" s="18" t="s">
        <v>835</v>
      </c>
      <c r="B67" s="4">
        <v>4998</v>
      </c>
      <c r="C67" s="17"/>
      <c r="D67" s="18" t="s">
        <v>653</v>
      </c>
    </row>
    <row r="68" spans="1:4">
      <c r="A68" s="18" t="s">
        <v>120</v>
      </c>
      <c r="B68" s="3">
        <v>2712</v>
      </c>
      <c r="C68" s="17"/>
      <c r="D68" s="18" t="s">
        <v>653</v>
      </c>
    </row>
    <row r="69" spans="1:4">
      <c r="A69" s="18" t="s">
        <v>121</v>
      </c>
      <c r="B69" s="3">
        <v>3058</v>
      </c>
      <c r="C69" s="17"/>
      <c r="D69" s="18" t="s">
        <v>653</v>
      </c>
    </row>
    <row r="70" spans="1:4">
      <c r="A70" s="18" t="s">
        <v>122</v>
      </c>
      <c r="B70" s="3">
        <v>3039</v>
      </c>
      <c r="C70" s="17"/>
      <c r="D70" s="18" t="s">
        <v>653</v>
      </c>
    </row>
    <row r="71" spans="1:4">
      <c r="A71" s="18" t="s">
        <v>106</v>
      </c>
      <c r="B71" s="4">
        <v>2444</v>
      </c>
      <c r="C71" s="17"/>
      <c r="D71" s="18" t="s">
        <v>654</v>
      </c>
    </row>
    <row r="72" spans="1:4">
      <c r="A72" s="18" t="s">
        <v>110</v>
      </c>
      <c r="B72" s="4">
        <v>2512</v>
      </c>
      <c r="C72" s="17"/>
      <c r="D72" s="18" t="s">
        <v>654</v>
      </c>
    </row>
    <row r="73" spans="1:4">
      <c r="A73" s="18" t="s">
        <v>536</v>
      </c>
      <c r="B73" s="4">
        <v>2278</v>
      </c>
      <c r="C73" s="17"/>
      <c r="D73" s="18" t="s">
        <v>654</v>
      </c>
    </row>
    <row r="74" spans="1:4">
      <c r="A74" s="18" t="s">
        <v>396</v>
      </c>
      <c r="B74" s="4">
        <v>1113</v>
      </c>
      <c r="C74" s="17"/>
      <c r="D74" s="18" t="s">
        <v>654</v>
      </c>
    </row>
    <row r="75" spans="1:4">
      <c r="A75" s="18" t="s">
        <v>538</v>
      </c>
      <c r="B75" s="4">
        <v>1988</v>
      </c>
      <c r="C75" s="17"/>
      <c r="D75" s="18" t="s">
        <v>654</v>
      </c>
    </row>
    <row r="76" spans="1:4">
      <c r="A76" s="18" t="s">
        <v>989</v>
      </c>
      <c r="B76" s="4">
        <v>4646</v>
      </c>
      <c r="C76" s="17"/>
      <c r="D76" s="18" t="s">
        <v>654</v>
      </c>
    </row>
    <row r="77" spans="1:4">
      <c r="A77" s="18" t="s">
        <v>990</v>
      </c>
      <c r="B77" s="4">
        <v>5079</v>
      </c>
      <c r="C77" s="17"/>
      <c r="D77" s="18" t="s">
        <v>654</v>
      </c>
    </row>
    <row r="78" spans="1:4">
      <c r="A78" s="18" t="s">
        <v>991</v>
      </c>
      <c r="B78" s="4">
        <v>1049</v>
      </c>
      <c r="C78" s="17"/>
      <c r="D78" s="18" t="s">
        <v>654</v>
      </c>
    </row>
    <row r="79" spans="1:4">
      <c r="A79" s="18" t="s">
        <v>806</v>
      </c>
      <c r="B79" s="3">
        <v>2913</v>
      </c>
      <c r="C79" s="17"/>
      <c r="D79" s="18" t="s">
        <v>654</v>
      </c>
    </row>
    <row r="80" spans="1:4">
      <c r="A80" s="18" t="s">
        <v>992</v>
      </c>
      <c r="B80" s="3">
        <v>2999</v>
      </c>
      <c r="C80" s="17"/>
      <c r="D80" s="18" t="s">
        <v>654</v>
      </c>
    </row>
    <row r="81" spans="1:4">
      <c r="A81" s="18" t="s">
        <v>661</v>
      </c>
      <c r="B81" s="3">
        <v>1537</v>
      </c>
      <c r="C81" s="17"/>
      <c r="D81" s="18" t="s">
        <v>654</v>
      </c>
    </row>
    <row r="82" spans="1:4">
      <c r="A82" s="18" t="s">
        <v>662</v>
      </c>
      <c r="B82" s="3">
        <v>1513</v>
      </c>
      <c r="C82" s="17"/>
      <c r="D82" s="18" t="s">
        <v>654</v>
      </c>
    </row>
    <row r="83" spans="1:4">
      <c r="A83" s="18" t="s">
        <v>663</v>
      </c>
      <c r="B83" s="3">
        <v>1318</v>
      </c>
      <c r="C83" s="17"/>
      <c r="D83" s="18" t="s">
        <v>654</v>
      </c>
    </row>
    <row r="84" spans="1:4">
      <c r="A84" s="18" t="s">
        <v>994</v>
      </c>
      <c r="B84" s="3">
        <v>1484</v>
      </c>
      <c r="C84" s="17"/>
      <c r="D84" s="18" t="s">
        <v>654</v>
      </c>
    </row>
    <row r="85" spans="1:4">
      <c r="A85" s="18" t="s">
        <v>996</v>
      </c>
      <c r="B85" s="3">
        <v>2757</v>
      </c>
      <c r="C85" s="17"/>
      <c r="D85" s="18" t="s">
        <v>654</v>
      </c>
    </row>
    <row r="87" spans="1:4">
      <c r="A87" s="18" t="s">
        <v>652</v>
      </c>
      <c r="B87" s="27">
        <f>SUM(B60:B62)</f>
        <v>13303</v>
      </c>
      <c r="D87" s="35">
        <f>B87/B59</f>
        <v>0.17322516797749882</v>
      </c>
    </row>
    <row r="88" spans="1:4">
      <c r="A88" s="18" t="s">
        <v>653</v>
      </c>
      <c r="B88" s="27">
        <f>SUM(B63:B70)</f>
        <v>27863</v>
      </c>
      <c r="D88" s="35">
        <f>B88/B59</f>
        <v>0.36281837595708111</v>
      </c>
    </row>
    <row r="89" spans="1:4">
      <c r="A89" s="18" t="s">
        <v>654</v>
      </c>
      <c r="B89" s="27">
        <f>SUM(B71:B85)</f>
        <v>35630</v>
      </c>
      <c r="D89" s="35">
        <f>B89/B59</f>
        <v>0.46395645606542008</v>
      </c>
    </row>
    <row r="92" spans="1:4">
      <c r="A92" s="33" t="s">
        <v>1061</v>
      </c>
      <c r="B92" s="34">
        <f>SUM(B93:B116)</f>
        <v>72351</v>
      </c>
    </row>
    <row r="93" spans="1:4">
      <c r="A93" s="11" t="s">
        <v>914</v>
      </c>
      <c r="B93" s="9">
        <v>3007</v>
      </c>
      <c r="C93" s="12"/>
      <c r="D93" s="11" t="s">
        <v>805</v>
      </c>
    </row>
    <row r="94" spans="1:4">
      <c r="A94" s="11" t="s">
        <v>915</v>
      </c>
      <c r="B94" s="9">
        <v>3332</v>
      </c>
      <c r="C94" s="12"/>
      <c r="D94" s="11" t="s">
        <v>805</v>
      </c>
    </row>
    <row r="95" spans="1:4">
      <c r="A95" s="11" t="s">
        <v>916</v>
      </c>
      <c r="B95" s="9">
        <v>3593</v>
      </c>
      <c r="C95" s="12"/>
      <c r="D95" s="11" t="s">
        <v>805</v>
      </c>
    </row>
    <row r="96" spans="1:4">
      <c r="A96" s="11" t="s">
        <v>935</v>
      </c>
      <c r="B96" s="9">
        <v>3056</v>
      </c>
      <c r="C96" s="12"/>
      <c r="D96" s="11" t="s">
        <v>805</v>
      </c>
    </row>
    <row r="97" spans="1:4">
      <c r="A97" s="11" t="s">
        <v>849</v>
      </c>
      <c r="B97" s="9">
        <v>3063</v>
      </c>
      <c r="C97" s="12"/>
      <c r="D97" s="11" t="s">
        <v>805</v>
      </c>
    </row>
    <row r="98" spans="1:4">
      <c r="A98" s="11" t="s">
        <v>959</v>
      </c>
      <c r="B98" s="9">
        <v>3305</v>
      </c>
      <c r="C98" s="12"/>
      <c r="D98" s="11" t="s">
        <v>805</v>
      </c>
    </row>
    <row r="99" spans="1:4">
      <c r="A99" s="11" t="s">
        <v>962</v>
      </c>
      <c r="B99" s="9">
        <v>2394</v>
      </c>
      <c r="C99" s="12"/>
      <c r="D99" s="11" t="s">
        <v>805</v>
      </c>
    </row>
    <row r="100" spans="1:4">
      <c r="A100" s="11" t="s">
        <v>670</v>
      </c>
      <c r="B100" s="9">
        <v>3022</v>
      </c>
      <c r="C100" s="12"/>
      <c r="D100" s="11" t="s">
        <v>805</v>
      </c>
    </row>
    <row r="101" spans="1:4">
      <c r="A101" s="11" t="s">
        <v>671</v>
      </c>
      <c r="B101" s="9">
        <v>2815</v>
      </c>
      <c r="C101" s="12"/>
      <c r="D101" s="11" t="s">
        <v>805</v>
      </c>
    </row>
    <row r="102" spans="1:4">
      <c r="A102" s="11" t="s">
        <v>258</v>
      </c>
      <c r="B102" s="9">
        <v>1102</v>
      </c>
      <c r="C102" s="12"/>
      <c r="D102" s="11" t="s">
        <v>310</v>
      </c>
    </row>
    <row r="103" spans="1:4">
      <c r="A103" s="11" t="s">
        <v>258</v>
      </c>
      <c r="B103" s="9">
        <v>2231</v>
      </c>
      <c r="C103" s="12"/>
      <c r="D103" s="11" t="s">
        <v>311</v>
      </c>
    </row>
    <row r="104" spans="1:4">
      <c r="A104" s="11" t="s">
        <v>931</v>
      </c>
      <c r="B104" s="9">
        <v>3167</v>
      </c>
      <c r="C104" s="12"/>
      <c r="D104" s="11" t="s">
        <v>311</v>
      </c>
    </row>
    <row r="105" spans="1:4">
      <c r="A105" s="11" t="s">
        <v>839</v>
      </c>
      <c r="B105" s="9">
        <v>3086</v>
      </c>
      <c r="C105" s="12"/>
      <c r="D105" s="11" t="s">
        <v>311</v>
      </c>
    </row>
    <row r="106" spans="1:4">
      <c r="A106" s="11" t="s">
        <v>840</v>
      </c>
      <c r="B106" s="9">
        <v>3219</v>
      </c>
      <c r="C106" s="12"/>
      <c r="D106" s="11" t="s">
        <v>311</v>
      </c>
    </row>
    <row r="107" spans="1:4">
      <c r="A107" s="16" t="s">
        <v>944</v>
      </c>
      <c r="B107" s="9">
        <v>3016</v>
      </c>
      <c r="C107" s="12"/>
      <c r="D107" s="16" t="s">
        <v>311</v>
      </c>
    </row>
    <row r="108" spans="1:4">
      <c r="A108" s="11" t="s">
        <v>945</v>
      </c>
      <c r="B108" s="9">
        <v>3309</v>
      </c>
      <c r="C108" s="12"/>
      <c r="D108" s="11" t="s">
        <v>311</v>
      </c>
    </row>
    <row r="109" spans="1:4">
      <c r="A109" s="11" t="s">
        <v>864</v>
      </c>
      <c r="B109" s="9">
        <v>2831</v>
      </c>
      <c r="C109" s="12"/>
      <c r="D109" s="11" t="s">
        <v>311</v>
      </c>
    </row>
    <row r="110" spans="1:4">
      <c r="A110" s="11" t="s">
        <v>867</v>
      </c>
      <c r="B110" s="9">
        <v>3608</v>
      </c>
      <c r="C110" s="12"/>
      <c r="D110" s="11" t="s">
        <v>311</v>
      </c>
    </row>
    <row r="111" spans="1:4">
      <c r="A111" s="11" t="s">
        <v>868</v>
      </c>
      <c r="B111" s="9">
        <v>3499</v>
      </c>
      <c r="C111" s="12"/>
      <c r="D111" s="11" t="s">
        <v>311</v>
      </c>
    </row>
    <row r="112" spans="1:4">
      <c r="A112" s="11" t="s">
        <v>869</v>
      </c>
      <c r="B112" s="9">
        <v>3055</v>
      </c>
      <c r="C112" s="12"/>
      <c r="D112" s="11" t="s">
        <v>311</v>
      </c>
    </row>
    <row r="113" spans="1:4">
      <c r="A113" s="11" t="s">
        <v>870</v>
      </c>
      <c r="B113" s="9">
        <v>3256</v>
      </c>
      <c r="C113" s="12"/>
      <c r="D113" s="11" t="s">
        <v>311</v>
      </c>
    </row>
    <row r="114" spans="1:4">
      <c r="A114" s="11" t="s">
        <v>954</v>
      </c>
      <c r="B114" s="9">
        <v>2986</v>
      </c>
      <c r="C114" s="12"/>
      <c r="D114" s="11" t="s">
        <v>311</v>
      </c>
    </row>
    <row r="115" spans="1:4">
      <c r="A115" s="11" t="s">
        <v>955</v>
      </c>
      <c r="B115" s="9">
        <v>3432</v>
      </c>
      <c r="C115" s="12"/>
      <c r="D115" s="11" t="s">
        <v>311</v>
      </c>
    </row>
    <row r="116" spans="1:4">
      <c r="A116" s="11" t="s">
        <v>742</v>
      </c>
      <c r="B116" s="9">
        <v>2967</v>
      </c>
      <c r="C116" s="12"/>
      <c r="D116" s="11" t="s">
        <v>311</v>
      </c>
    </row>
    <row r="118" spans="1:4">
      <c r="A118" s="11" t="s">
        <v>805</v>
      </c>
      <c r="B118" s="27">
        <f>SUM(B93:B101)</f>
        <v>27587</v>
      </c>
      <c r="D118" s="35">
        <f>B118/B92</f>
        <v>0.38129396967560919</v>
      </c>
    </row>
    <row r="119" spans="1:4">
      <c r="A119" s="11" t="s">
        <v>310</v>
      </c>
      <c r="B119" s="27">
        <f>B102</f>
        <v>1102</v>
      </c>
      <c r="D119" s="35">
        <f>B119/B92</f>
        <v>1.5231302953656481E-2</v>
      </c>
    </row>
    <row r="120" spans="1:4">
      <c r="A120" s="11" t="s">
        <v>311</v>
      </c>
      <c r="B120" s="27">
        <f>SUM(B103:B116)</f>
        <v>43662</v>
      </c>
      <c r="D120" s="35">
        <f>B120/B92</f>
        <v>0.60347472737073438</v>
      </c>
    </row>
    <row r="123" spans="1:4">
      <c r="A123" s="40" t="s">
        <v>1062</v>
      </c>
      <c r="B123" s="34">
        <f>SUM(B124:B139)</f>
        <v>73889</v>
      </c>
    </row>
    <row r="124" spans="1:4">
      <c r="A124" s="18" t="s">
        <v>526</v>
      </c>
      <c r="B124" s="9">
        <v>7325</v>
      </c>
      <c r="C124" s="17"/>
      <c r="D124" s="18" t="s">
        <v>337</v>
      </c>
    </row>
    <row r="125" spans="1:4">
      <c r="A125" s="18" t="s">
        <v>528</v>
      </c>
      <c r="B125" s="9">
        <v>7191</v>
      </c>
      <c r="C125" s="17"/>
      <c r="D125" s="18" t="s">
        <v>337</v>
      </c>
    </row>
    <row r="126" spans="1:4">
      <c r="A126" s="18" t="s">
        <v>858</v>
      </c>
      <c r="B126" s="9">
        <v>6672</v>
      </c>
      <c r="C126" s="17"/>
      <c r="D126" s="18" t="s">
        <v>337</v>
      </c>
    </row>
    <row r="127" spans="1:4">
      <c r="A127" s="18" t="s">
        <v>859</v>
      </c>
      <c r="B127" s="9">
        <v>7370</v>
      </c>
      <c r="C127" s="17"/>
      <c r="D127" s="18" t="s">
        <v>338</v>
      </c>
    </row>
    <row r="128" spans="1:4">
      <c r="A128" s="18" t="s">
        <v>532</v>
      </c>
      <c r="B128" s="9">
        <v>7428</v>
      </c>
      <c r="C128" s="17"/>
      <c r="D128" s="18" t="s">
        <v>338</v>
      </c>
    </row>
    <row r="129" spans="1:4">
      <c r="A129" s="18" t="s">
        <v>111</v>
      </c>
      <c r="B129" s="3">
        <v>3334</v>
      </c>
      <c r="C129" s="17"/>
      <c r="D129" s="18" t="s">
        <v>652</v>
      </c>
    </row>
    <row r="130" spans="1:4">
      <c r="A130" s="18" t="s">
        <v>816</v>
      </c>
      <c r="B130" s="3">
        <v>3405</v>
      </c>
      <c r="C130" s="17"/>
      <c r="D130" s="18" t="s">
        <v>652</v>
      </c>
    </row>
    <row r="131" spans="1:4">
      <c r="A131" s="18" t="s">
        <v>112</v>
      </c>
      <c r="B131" s="3">
        <v>3065</v>
      </c>
      <c r="C131" s="17"/>
      <c r="D131" s="18" t="s">
        <v>652</v>
      </c>
    </row>
    <row r="132" spans="1:4">
      <c r="A132" s="18" t="s">
        <v>113</v>
      </c>
      <c r="B132" s="3">
        <v>3256</v>
      </c>
      <c r="C132" s="17"/>
      <c r="D132" s="18" t="s">
        <v>652</v>
      </c>
    </row>
    <row r="133" spans="1:4">
      <c r="A133" s="18" t="s">
        <v>114</v>
      </c>
      <c r="B133" s="3">
        <v>4161</v>
      </c>
      <c r="C133" s="17"/>
      <c r="D133" s="18" t="s">
        <v>652</v>
      </c>
    </row>
    <row r="134" spans="1:4">
      <c r="A134" s="18" t="s">
        <v>115</v>
      </c>
      <c r="B134" s="3">
        <v>2928</v>
      </c>
      <c r="C134" s="17"/>
      <c r="D134" s="18" t="s">
        <v>652</v>
      </c>
    </row>
    <row r="135" spans="1:4">
      <c r="A135" s="18" t="s">
        <v>116</v>
      </c>
      <c r="B135" s="3">
        <v>3208</v>
      </c>
      <c r="C135" s="17"/>
      <c r="D135" s="18" t="s">
        <v>652</v>
      </c>
    </row>
    <row r="136" spans="1:4">
      <c r="A136" s="18" t="s">
        <v>539</v>
      </c>
      <c r="B136" s="3">
        <v>3294</v>
      </c>
      <c r="C136" s="17"/>
      <c r="D136" s="18" t="s">
        <v>652</v>
      </c>
    </row>
    <row r="137" spans="1:4">
      <c r="A137" s="18" t="s">
        <v>540</v>
      </c>
      <c r="B137" s="4">
        <v>3217</v>
      </c>
      <c r="C137" s="17"/>
      <c r="D137" s="18" t="s">
        <v>652</v>
      </c>
    </row>
    <row r="138" spans="1:4">
      <c r="A138" s="18" t="s">
        <v>64</v>
      </c>
      <c r="B138" s="4">
        <v>3329</v>
      </c>
      <c r="C138" s="17"/>
      <c r="D138" s="18" t="s">
        <v>652</v>
      </c>
    </row>
    <row r="139" spans="1:4">
      <c r="A139" s="18" t="s">
        <v>541</v>
      </c>
      <c r="B139" s="4">
        <v>4706</v>
      </c>
      <c r="C139" s="17"/>
      <c r="D139" s="18" t="s">
        <v>652</v>
      </c>
    </row>
    <row r="141" spans="1:4">
      <c r="A141" s="18" t="s">
        <v>337</v>
      </c>
      <c r="B141" s="27">
        <f>SUM(B124:B126)</f>
        <v>21188</v>
      </c>
      <c r="D141" s="35">
        <f>B141/B123</f>
        <v>0.28675445600833682</v>
      </c>
    </row>
    <row r="142" spans="1:4">
      <c r="A142" s="18" t="s">
        <v>338</v>
      </c>
      <c r="B142" s="27">
        <f>SUM(B127:B128)</f>
        <v>14798</v>
      </c>
      <c r="D142" s="35">
        <f>B142/B123</f>
        <v>0.2002733830475443</v>
      </c>
    </row>
    <row r="143" spans="1:4">
      <c r="A143" s="18" t="s">
        <v>652</v>
      </c>
      <c r="B143" s="41">
        <f>SUM(B129:B139)</f>
        <v>37903</v>
      </c>
      <c r="C143" s="7"/>
      <c r="D143" s="35">
        <f>B143/B123</f>
        <v>0.5129721609441189</v>
      </c>
    </row>
    <row r="144" spans="1:4">
      <c r="A144" s="18"/>
      <c r="B144" s="6"/>
      <c r="C144" s="7"/>
      <c r="D144" s="2"/>
    </row>
    <row r="145" spans="1:4">
      <c r="A145" s="18"/>
      <c r="B145" s="6"/>
      <c r="C145" s="7"/>
      <c r="D145" s="2"/>
    </row>
    <row r="146" spans="1:4">
      <c r="A146" s="40" t="s">
        <v>1063</v>
      </c>
      <c r="B146" s="37">
        <f>SUM(B147:B156)</f>
        <v>71427</v>
      </c>
      <c r="C146" s="7"/>
      <c r="D146" s="2"/>
    </row>
    <row r="147" spans="1:4">
      <c r="A147" s="18" t="s">
        <v>343</v>
      </c>
      <c r="B147" s="9">
        <v>7396</v>
      </c>
      <c r="C147" s="17"/>
      <c r="D147" s="18" t="s">
        <v>337</v>
      </c>
    </row>
    <row r="148" spans="1:4">
      <c r="A148" s="18" t="s">
        <v>344</v>
      </c>
      <c r="B148" s="9">
        <v>5612</v>
      </c>
      <c r="C148" s="17"/>
      <c r="D148" s="18" t="s">
        <v>337</v>
      </c>
    </row>
    <row r="149" spans="1:4">
      <c r="A149" s="18" t="s">
        <v>340</v>
      </c>
      <c r="B149" s="9">
        <v>7804</v>
      </c>
      <c r="C149" s="17"/>
      <c r="D149" s="18" t="s">
        <v>337</v>
      </c>
    </row>
    <row r="150" spans="1:4">
      <c r="A150" s="18" t="s">
        <v>341</v>
      </c>
      <c r="B150" s="9">
        <v>7973</v>
      </c>
      <c r="C150" s="17"/>
      <c r="D150" s="18" t="s">
        <v>337</v>
      </c>
    </row>
    <row r="151" spans="1:4">
      <c r="A151" s="18" t="s">
        <v>525</v>
      </c>
      <c r="B151" s="9">
        <v>7429</v>
      </c>
      <c r="C151" s="17"/>
      <c r="D151" s="18" t="s">
        <v>337</v>
      </c>
    </row>
    <row r="152" spans="1:4">
      <c r="A152" s="18" t="s">
        <v>696</v>
      </c>
      <c r="B152" s="9">
        <v>7522</v>
      </c>
      <c r="C152" s="17"/>
      <c r="D152" s="18" t="s">
        <v>337</v>
      </c>
    </row>
    <row r="153" spans="1:4">
      <c r="A153" s="18" t="s">
        <v>530</v>
      </c>
      <c r="B153" s="9">
        <v>6824</v>
      </c>
      <c r="C153" s="17"/>
      <c r="D153" s="18" t="s">
        <v>337</v>
      </c>
    </row>
    <row r="154" spans="1:4">
      <c r="A154" s="18" t="s">
        <v>700</v>
      </c>
      <c r="B154" s="9">
        <v>6240</v>
      </c>
      <c r="C154" s="17"/>
      <c r="D154" s="18" t="s">
        <v>338</v>
      </c>
    </row>
    <row r="155" spans="1:4">
      <c r="A155" s="18" t="s">
        <v>529</v>
      </c>
      <c r="B155" s="9">
        <v>6762</v>
      </c>
      <c r="C155" s="17"/>
      <c r="D155" s="18" t="s">
        <v>338</v>
      </c>
    </row>
    <row r="156" spans="1:4">
      <c r="A156" s="18" t="s">
        <v>531</v>
      </c>
      <c r="B156" s="9">
        <v>7865</v>
      </c>
      <c r="C156" s="17"/>
      <c r="D156" s="18" t="s">
        <v>338</v>
      </c>
    </row>
    <row r="157" spans="1:4">
      <c r="A157" s="18"/>
      <c r="B157" s="6"/>
      <c r="C157" s="7"/>
      <c r="D157" s="2"/>
    </row>
    <row r="158" spans="1:4">
      <c r="A158" s="18" t="s">
        <v>337</v>
      </c>
      <c r="B158" s="41">
        <f>SUM(B147:B153)</f>
        <v>50560</v>
      </c>
      <c r="C158" s="7"/>
      <c r="D158" s="42">
        <f>B158/B146</f>
        <v>0.70785557282260214</v>
      </c>
    </row>
    <row r="159" spans="1:4">
      <c r="A159" s="18" t="s">
        <v>338</v>
      </c>
      <c r="B159" s="41">
        <f>SUM(B154:B156)</f>
        <v>20867</v>
      </c>
      <c r="C159" s="7"/>
      <c r="D159" s="42">
        <f>B159/B146</f>
        <v>0.29214442717739791</v>
      </c>
    </row>
    <row r="160" spans="1:4">
      <c r="A160" s="18"/>
      <c r="B160" s="6"/>
      <c r="C160" s="7"/>
      <c r="D160" s="2"/>
    </row>
    <row r="161" spans="1:4">
      <c r="A161" s="18"/>
      <c r="B161" s="6"/>
      <c r="C161" s="7"/>
      <c r="D161" s="2"/>
    </row>
    <row r="162" spans="1:4">
      <c r="A162" s="43" t="s">
        <v>305</v>
      </c>
      <c r="B162" s="37">
        <f>SUM(B163:B191)</f>
        <v>73223</v>
      </c>
      <c r="C162" s="7"/>
      <c r="D162" s="2"/>
    </row>
    <row r="163" spans="1:4">
      <c r="A163" s="28" t="s">
        <v>885</v>
      </c>
      <c r="B163" s="9">
        <v>3401</v>
      </c>
      <c r="C163" s="29"/>
      <c r="D163" s="28" t="s">
        <v>305</v>
      </c>
    </row>
    <row r="164" spans="1:4">
      <c r="A164" s="28" t="s">
        <v>100</v>
      </c>
      <c r="B164" s="9">
        <v>2885</v>
      </c>
      <c r="C164" s="29"/>
      <c r="D164" s="28" t="s">
        <v>305</v>
      </c>
    </row>
    <row r="165" spans="1:4">
      <c r="A165" s="28" t="s">
        <v>886</v>
      </c>
      <c r="B165" s="9">
        <v>4973</v>
      </c>
      <c r="C165" s="29"/>
      <c r="D165" s="28" t="s">
        <v>305</v>
      </c>
    </row>
    <row r="166" spans="1:4">
      <c r="A166" s="28" t="s">
        <v>101</v>
      </c>
      <c r="B166" s="9">
        <v>3566</v>
      </c>
      <c r="C166" s="29"/>
      <c r="D166" s="28" t="s">
        <v>305</v>
      </c>
    </row>
    <row r="167" spans="1:4">
      <c r="A167" s="28" t="s">
        <v>102</v>
      </c>
      <c r="B167" s="9">
        <v>3785</v>
      </c>
      <c r="C167" s="29"/>
      <c r="D167" s="28" t="s">
        <v>305</v>
      </c>
    </row>
    <row r="168" spans="1:4">
      <c r="A168" s="28" t="s">
        <v>887</v>
      </c>
      <c r="B168" s="9">
        <v>3663</v>
      </c>
      <c r="C168" s="29"/>
      <c r="D168" s="28" t="s">
        <v>305</v>
      </c>
    </row>
    <row r="169" spans="1:4">
      <c r="A169" s="28" t="s">
        <v>888</v>
      </c>
      <c r="B169" s="9">
        <v>3602</v>
      </c>
      <c r="C169" s="29"/>
      <c r="D169" s="28" t="s">
        <v>305</v>
      </c>
    </row>
    <row r="170" spans="1:4">
      <c r="A170" s="28" t="s">
        <v>890</v>
      </c>
      <c r="B170" s="9">
        <v>3529</v>
      </c>
      <c r="C170" s="29"/>
      <c r="D170" s="28" t="s">
        <v>305</v>
      </c>
    </row>
    <row r="171" spans="1:4">
      <c r="A171" s="28" t="s">
        <v>891</v>
      </c>
      <c r="B171" s="9">
        <v>1634</v>
      </c>
      <c r="C171" s="29"/>
      <c r="D171" s="28" t="s">
        <v>305</v>
      </c>
    </row>
    <row r="172" spans="1:4">
      <c r="A172" s="28" t="s">
        <v>283</v>
      </c>
      <c r="B172" s="9">
        <v>4022</v>
      </c>
      <c r="C172" s="29"/>
      <c r="D172" s="28" t="s">
        <v>305</v>
      </c>
    </row>
    <row r="173" spans="1:4">
      <c r="A173" s="28" t="s">
        <v>285</v>
      </c>
      <c r="B173" s="9">
        <v>6373</v>
      </c>
      <c r="C173" s="29"/>
      <c r="D173" s="28" t="s">
        <v>305</v>
      </c>
    </row>
    <row r="174" spans="1:4">
      <c r="A174" s="28" t="s">
        <v>894</v>
      </c>
      <c r="B174" s="9">
        <v>3614</v>
      </c>
      <c r="C174" s="29"/>
      <c r="D174" s="28" t="s">
        <v>305</v>
      </c>
    </row>
    <row r="175" spans="1:4">
      <c r="A175" s="28" t="s">
        <v>895</v>
      </c>
      <c r="B175" s="9">
        <v>1912</v>
      </c>
      <c r="C175" s="29"/>
      <c r="D175" s="28" t="s">
        <v>305</v>
      </c>
    </row>
    <row r="176" spans="1:4">
      <c r="A176" s="28" t="s">
        <v>878</v>
      </c>
      <c r="B176" s="3">
        <v>2103</v>
      </c>
      <c r="C176" s="29"/>
      <c r="D176" s="28" t="s">
        <v>305</v>
      </c>
    </row>
    <row r="177" spans="1:4">
      <c r="A177" s="28" t="s">
        <v>879</v>
      </c>
      <c r="B177" s="3">
        <v>955</v>
      </c>
      <c r="C177" s="29"/>
      <c r="D177" s="28" t="s">
        <v>305</v>
      </c>
    </row>
    <row r="178" spans="1:4">
      <c r="A178" s="28" t="s">
        <v>292</v>
      </c>
      <c r="B178" s="3">
        <v>952</v>
      </c>
      <c r="C178" s="29"/>
      <c r="D178" s="28" t="s">
        <v>305</v>
      </c>
    </row>
    <row r="179" spans="1:4">
      <c r="A179" s="28" t="s">
        <v>293</v>
      </c>
      <c r="B179" s="3">
        <v>955</v>
      </c>
      <c r="C179" s="29"/>
      <c r="D179" s="28" t="s">
        <v>305</v>
      </c>
    </row>
    <row r="180" spans="1:4">
      <c r="A180" s="28" t="s">
        <v>880</v>
      </c>
      <c r="B180" s="3">
        <v>1915</v>
      </c>
      <c r="C180" s="29"/>
      <c r="D180" s="28" t="s">
        <v>305</v>
      </c>
    </row>
    <row r="181" spans="1:4">
      <c r="A181" s="28" t="s">
        <v>881</v>
      </c>
      <c r="B181" s="3">
        <v>954</v>
      </c>
      <c r="C181" s="29"/>
      <c r="D181" s="28" t="s">
        <v>305</v>
      </c>
    </row>
    <row r="182" spans="1:4">
      <c r="A182" s="28" t="s">
        <v>882</v>
      </c>
      <c r="B182" s="3">
        <v>918</v>
      </c>
      <c r="C182" s="29"/>
      <c r="D182" s="28" t="s">
        <v>305</v>
      </c>
    </row>
    <row r="183" spans="1:4">
      <c r="A183" s="28" t="s">
        <v>883</v>
      </c>
      <c r="B183" s="3">
        <v>2842</v>
      </c>
      <c r="C183" s="29"/>
      <c r="D183" s="28" t="s">
        <v>305</v>
      </c>
    </row>
    <row r="184" spans="1:4">
      <c r="A184" s="28" t="s">
        <v>294</v>
      </c>
      <c r="B184" s="3">
        <v>1653</v>
      </c>
      <c r="C184" s="29"/>
      <c r="D184" s="28" t="s">
        <v>305</v>
      </c>
    </row>
    <row r="185" spans="1:4">
      <c r="A185" s="28" t="s">
        <v>295</v>
      </c>
      <c r="B185" s="3">
        <v>1946</v>
      </c>
      <c r="C185" s="29"/>
      <c r="D185" s="28" t="s">
        <v>305</v>
      </c>
    </row>
    <row r="186" spans="1:4">
      <c r="A186" s="28" t="s">
        <v>296</v>
      </c>
      <c r="B186" s="3">
        <v>1717</v>
      </c>
      <c r="C186" s="29"/>
      <c r="D186" s="28" t="s">
        <v>305</v>
      </c>
    </row>
    <row r="187" spans="1:4">
      <c r="A187" s="28" t="s">
        <v>297</v>
      </c>
      <c r="B187" s="3">
        <v>1857</v>
      </c>
      <c r="C187" s="29"/>
      <c r="D187" s="28" t="s">
        <v>305</v>
      </c>
    </row>
    <row r="188" spans="1:4">
      <c r="A188" s="28" t="s">
        <v>298</v>
      </c>
      <c r="B188" s="3">
        <v>1632</v>
      </c>
      <c r="C188" s="29"/>
      <c r="D188" s="28" t="s">
        <v>305</v>
      </c>
    </row>
    <row r="189" spans="1:4">
      <c r="A189" s="28" t="s">
        <v>299</v>
      </c>
      <c r="B189" s="3">
        <v>2834</v>
      </c>
      <c r="C189" s="29"/>
      <c r="D189" s="28" t="s">
        <v>305</v>
      </c>
    </row>
    <row r="190" spans="1:4">
      <c r="A190" s="28" t="s">
        <v>300</v>
      </c>
      <c r="B190" s="3">
        <v>901</v>
      </c>
      <c r="C190" s="29"/>
      <c r="D190" s="28" t="s">
        <v>305</v>
      </c>
    </row>
    <row r="191" spans="1:4">
      <c r="A191" s="28" t="s">
        <v>301</v>
      </c>
      <c r="B191" s="4">
        <v>2130</v>
      </c>
      <c r="C191" s="29"/>
      <c r="D191" s="28" t="s">
        <v>305</v>
      </c>
    </row>
    <row r="192" spans="1:4">
      <c r="A192" s="18"/>
      <c r="B192" s="6"/>
      <c r="C192" s="7"/>
      <c r="D192" s="2"/>
    </row>
    <row r="193" spans="1:7">
      <c r="A193" s="28" t="s">
        <v>305</v>
      </c>
      <c r="B193" s="41">
        <f>SUM(B163:B191)</f>
        <v>73223</v>
      </c>
      <c r="C193" s="7"/>
      <c r="D193" s="42">
        <f>B193/B162</f>
        <v>1</v>
      </c>
    </row>
    <row r="194" spans="1:7">
      <c r="A194" s="18"/>
      <c r="B194" s="6"/>
      <c r="C194" s="7"/>
      <c r="D194" s="2"/>
    </row>
    <row r="195" spans="1:7">
      <c r="B195" s="6"/>
      <c r="C195" s="5"/>
      <c r="D195" s="8"/>
    </row>
    <row r="196" spans="1:7">
      <c r="A196" s="30" t="s">
        <v>610</v>
      </c>
      <c r="B196" s="37">
        <f>SUM(B197:B205)</f>
        <v>76627</v>
      </c>
      <c r="C196" s="5"/>
      <c r="D196" s="8"/>
    </row>
    <row r="197" spans="1:7">
      <c r="A197" s="24" t="s">
        <v>754</v>
      </c>
      <c r="B197" s="3">
        <v>8602</v>
      </c>
      <c r="D197" s="24" t="s">
        <v>610</v>
      </c>
    </row>
    <row r="198" spans="1:7">
      <c r="A198" s="24" t="s">
        <v>755</v>
      </c>
      <c r="B198" s="3">
        <v>8223</v>
      </c>
      <c r="D198" s="24" t="s">
        <v>610</v>
      </c>
      <c r="E198" s="1"/>
      <c r="G198" s="1"/>
    </row>
    <row r="199" spans="1:7">
      <c r="A199" s="24" t="s">
        <v>761</v>
      </c>
      <c r="B199" s="3">
        <v>8210</v>
      </c>
      <c r="D199" s="24" t="s">
        <v>610</v>
      </c>
      <c r="E199" s="1"/>
      <c r="G199" s="1"/>
    </row>
    <row r="200" spans="1:7">
      <c r="A200" s="24" t="s">
        <v>763</v>
      </c>
      <c r="B200" s="3">
        <v>8185</v>
      </c>
      <c r="D200" s="24" t="s">
        <v>610</v>
      </c>
      <c r="E200" s="1"/>
      <c r="G200" s="1"/>
    </row>
    <row r="201" spans="1:7">
      <c r="A201" s="24" t="s">
        <v>768</v>
      </c>
      <c r="B201" s="3">
        <v>9237</v>
      </c>
      <c r="D201" s="24" t="s">
        <v>610</v>
      </c>
      <c r="E201" s="1"/>
      <c r="G201" s="1"/>
    </row>
    <row r="202" spans="1:7">
      <c r="A202" s="24" t="s">
        <v>775</v>
      </c>
      <c r="B202" s="3">
        <v>9040</v>
      </c>
      <c r="D202" s="24" t="s">
        <v>610</v>
      </c>
      <c r="E202" s="1"/>
      <c r="G202" s="1"/>
    </row>
    <row r="203" spans="1:7">
      <c r="A203" s="24" t="s">
        <v>776</v>
      </c>
      <c r="B203" s="3">
        <v>8302</v>
      </c>
      <c r="D203" s="24" t="s">
        <v>610</v>
      </c>
      <c r="E203" s="1"/>
      <c r="G203" s="1"/>
    </row>
    <row r="204" spans="1:7">
      <c r="A204" s="24" t="s">
        <v>779</v>
      </c>
      <c r="B204" s="3">
        <v>8400</v>
      </c>
      <c r="D204" s="24" t="s">
        <v>610</v>
      </c>
      <c r="E204" s="1"/>
      <c r="G204" s="1"/>
    </row>
    <row r="205" spans="1:7">
      <c r="A205" s="24" t="s">
        <v>760</v>
      </c>
      <c r="B205" s="4">
        <v>8428</v>
      </c>
      <c r="D205" s="24" t="s">
        <v>468</v>
      </c>
      <c r="E205" s="1"/>
      <c r="G205" s="1"/>
    </row>
    <row r="206" spans="1:7">
      <c r="A206" s="24"/>
      <c r="B206" s="3"/>
      <c r="D206" s="24"/>
      <c r="E206" s="1"/>
      <c r="G206" s="1"/>
    </row>
    <row r="207" spans="1:7">
      <c r="A207" s="24" t="s">
        <v>610</v>
      </c>
      <c r="B207" s="3">
        <f>SUM(B197:B204)</f>
        <v>68199</v>
      </c>
      <c r="D207" s="32">
        <f>B207/B196</f>
        <v>0.8900126587234265</v>
      </c>
      <c r="E207" s="1"/>
      <c r="G207" s="1"/>
    </row>
    <row r="208" spans="1:7">
      <c r="A208" s="24" t="s">
        <v>468</v>
      </c>
      <c r="B208" s="3">
        <f>B205</f>
        <v>8428</v>
      </c>
      <c r="D208" s="32">
        <f>B208/B196</f>
        <v>0.10998734127657353</v>
      </c>
      <c r="E208" s="1"/>
      <c r="G208" s="1"/>
    </row>
    <row r="209" spans="1:7">
      <c r="A209" s="24"/>
      <c r="B209" s="3"/>
      <c r="D209" s="24"/>
      <c r="E209" s="1"/>
      <c r="G209" s="1"/>
    </row>
    <row r="210" spans="1:7">
      <c r="A210" s="24"/>
      <c r="B210" s="3"/>
      <c r="D210" s="24"/>
      <c r="E210" s="1"/>
      <c r="G210" s="1"/>
    </row>
    <row r="211" spans="1:7">
      <c r="A211" s="30" t="s">
        <v>609</v>
      </c>
      <c r="B211" s="36">
        <f>SUM(B212:B220)</f>
        <v>71869</v>
      </c>
      <c r="D211" s="24"/>
      <c r="E211" s="1"/>
      <c r="G211" s="1"/>
    </row>
    <row r="212" spans="1:7">
      <c r="A212" s="24" t="s">
        <v>674</v>
      </c>
      <c r="B212" s="3">
        <v>8745</v>
      </c>
      <c r="D212" s="24" t="s">
        <v>609</v>
      </c>
      <c r="E212" s="1"/>
      <c r="G212" s="1"/>
    </row>
    <row r="213" spans="1:7">
      <c r="A213" s="24" t="s">
        <v>765</v>
      </c>
      <c r="B213" s="3">
        <v>7508</v>
      </c>
      <c r="D213" s="24" t="s">
        <v>609</v>
      </c>
      <c r="E213" s="1"/>
      <c r="G213" s="1"/>
    </row>
    <row r="214" spans="1:7">
      <c r="A214" s="24" t="s">
        <v>767</v>
      </c>
      <c r="B214" s="3">
        <v>7895</v>
      </c>
      <c r="D214" s="24" t="s">
        <v>609</v>
      </c>
      <c r="E214" s="1"/>
      <c r="G214" s="1"/>
    </row>
    <row r="215" spans="1:7">
      <c r="A215" s="24" t="s">
        <v>769</v>
      </c>
      <c r="B215" s="3">
        <v>9225</v>
      </c>
      <c r="D215" s="24" t="s">
        <v>609</v>
      </c>
      <c r="E215" s="1"/>
      <c r="G215" s="1"/>
    </row>
    <row r="216" spans="1:7">
      <c r="A216" s="24" t="s">
        <v>770</v>
      </c>
      <c r="B216" s="3">
        <v>7324</v>
      </c>
      <c r="D216" s="24" t="s">
        <v>609</v>
      </c>
      <c r="E216" s="1"/>
      <c r="G216" s="1"/>
    </row>
    <row r="217" spans="1:7">
      <c r="A217" s="24" t="s">
        <v>773</v>
      </c>
      <c r="B217" s="3">
        <v>8051</v>
      </c>
      <c r="D217" s="24" t="s">
        <v>609</v>
      </c>
      <c r="E217" s="1"/>
      <c r="G217" s="1"/>
    </row>
    <row r="218" spans="1:7">
      <c r="A218" s="24" t="s">
        <v>777</v>
      </c>
      <c r="B218" s="3">
        <v>7844</v>
      </c>
      <c r="D218" s="24" t="s">
        <v>609</v>
      </c>
      <c r="E218" s="1"/>
      <c r="G218" s="1"/>
    </row>
    <row r="219" spans="1:7">
      <c r="A219" s="24" t="s">
        <v>780</v>
      </c>
      <c r="B219" s="4">
        <v>7254</v>
      </c>
      <c r="D219" s="24" t="s">
        <v>609</v>
      </c>
      <c r="E219" s="1"/>
      <c r="G219" s="1"/>
    </row>
    <row r="220" spans="1:7">
      <c r="A220" s="24" t="s">
        <v>781</v>
      </c>
      <c r="B220" s="4">
        <v>8023</v>
      </c>
      <c r="D220" s="24" t="s">
        <v>609</v>
      </c>
      <c r="E220" s="1"/>
      <c r="G220" s="1"/>
    </row>
    <row r="221" spans="1:7">
      <c r="A221" s="24"/>
      <c r="B221" s="3"/>
      <c r="D221" s="24"/>
      <c r="E221" s="1"/>
      <c r="G221" s="1"/>
    </row>
    <row r="222" spans="1:7">
      <c r="A222" s="24" t="s">
        <v>609</v>
      </c>
      <c r="B222" s="3">
        <f>SUM(B212:B220)</f>
        <v>71869</v>
      </c>
      <c r="D222" s="32">
        <f>B222/B211</f>
        <v>1</v>
      </c>
      <c r="E222" s="1"/>
      <c r="G222" s="1"/>
    </row>
    <row r="223" spans="1:7">
      <c r="A223" s="24"/>
      <c r="B223" s="3"/>
      <c r="D223" s="24"/>
      <c r="E223" s="1"/>
      <c r="G223" s="1"/>
    </row>
    <row r="224" spans="1:7">
      <c r="A224" s="24"/>
      <c r="B224" s="3"/>
      <c r="D224" s="24"/>
      <c r="E224" s="1"/>
      <c r="G224" s="1"/>
    </row>
    <row r="225" spans="1:7">
      <c r="A225" s="30" t="s">
        <v>467</v>
      </c>
      <c r="B225" s="34">
        <f>SUM(B226:B234)</f>
        <v>78060</v>
      </c>
      <c r="E225" s="1"/>
      <c r="G225" s="1"/>
    </row>
    <row r="226" spans="1:7">
      <c r="A226" s="24" t="s">
        <v>751</v>
      </c>
      <c r="B226" s="4">
        <v>9654</v>
      </c>
      <c r="D226" s="24" t="s">
        <v>467</v>
      </c>
      <c r="E226" s="1"/>
      <c r="G226" s="1"/>
    </row>
    <row r="227" spans="1:7">
      <c r="A227" s="24" t="s">
        <v>753</v>
      </c>
      <c r="B227" s="4">
        <v>8513</v>
      </c>
      <c r="D227" s="24" t="s">
        <v>467</v>
      </c>
      <c r="E227" s="1"/>
      <c r="G227" s="1"/>
    </row>
    <row r="228" spans="1:7">
      <c r="A228" s="24" t="s">
        <v>762</v>
      </c>
      <c r="B228" s="4">
        <v>8026</v>
      </c>
      <c r="D228" s="24" t="s">
        <v>467</v>
      </c>
      <c r="E228" s="1"/>
      <c r="G228" s="1"/>
    </row>
    <row r="229" spans="1:7">
      <c r="A229" s="24" t="s">
        <v>764</v>
      </c>
      <c r="B229" s="4">
        <v>8499</v>
      </c>
      <c r="D229" s="24" t="s">
        <v>467</v>
      </c>
      <c r="E229" s="1"/>
      <c r="G229" s="1"/>
    </row>
    <row r="230" spans="1:7">
      <c r="A230" s="24" t="s">
        <v>766</v>
      </c>
      <c r="B230" s="4">
        <v>8830</v>
      </c>
      <c r="D230" s="24" t="s">
        <v>467</v>
      </c>
      <c r="E230" s="1"/>
      <c r="G230" s="1"/>
    </row>
    <row r="231" spans="1:7">
      <c r="A231" s="24" t="s">
        <v>771</v>
      </c>
      <c r="B231" s="4">
        <v>8166</v>
      </c>
      <c r="D231" s="24" t="s">
        <v>467</v>
      </c>
      <c r="E231" s="1"/>
      <c r="G231" s="1"/>
    </row>
    <row r="232" spans="1:7">
      <c r="A232" s="24" t="s">
        <v>778</v>
      </c>
      <c r="B232" s="4">
        <v>9266</v>
      </c>
      <c r="D232" s="24" t="s">
        <v>467</v>
      </c>
      <c r="E232" s="1"/>
      <c r="G232" s="1"/>
    </row>
    <row r="233" spans="1:7">
      <c r="A233" s="24" t="s">
        <v>782</v>
      </c>
      <c r="B233" s="4">
        <v>7907</v>
      </c>
      <c r="D233" s="24" t="s">
        <v>467</v>
      </c>
      <c r="E233" s="1"/>
      <c r="G233" s="1"/>
    </row>
    <row r="234" spans="1:7">
      <c r="A234" s="24" t="s">
        <v>783</v>
      </c>
      <c r="B234" s="4">
        <v>9199</v>
      </c>
      <c r="D234" s="24" t="s">
        <v>467</v>
      </c>
      <c r="E234" s="1"/>
      <c r="G234" s="1"/>
    </row>
    <row r="235" spans="1:7">
      <c r="A235" s="24"/>
      <c r="B235" s="4"/>
      <c r="D235" s="24"/>
      <c r="E235" s="1"/>
      <c r="G235" s="1"/>
    </row>
    <row r="236" spans="1:7">
      <c r="A236" s="24" t="s">
        <v>467</v>
      </c>
      <c r="B236" s="4">
        <f>SUM(B226:B234)</f>
        <v>78060</v>
      </c>
      <c r="D236" s="32">
        <f>B236/B225</f>
        <v>1</v>
      </c>
      <c r="E236" s="1"/>
      <c r="G236" s="1"/>
    </row>
    <row r="237" spans="1:7">
      <c r="A237" s="24"/>
      <c r="B237" s="4"/>
      <c r="D237" s="24"/>
      <c r="E237" s="1"/>
      <c r="G237" s="1"/>
    </row>
    <row r="238" spans="1:7">
      <c r="A238" s="24"/>
      <c r="B238" s="4"/>
      <c r="D238" s="24"/>
      <c r="E238" s="1"/>
      <c r="G238" s="1"/>
    </row>
    <row r="239" spans="1:7">
      <c r="A239" s="30" t="s">
        <v>468</v>
      </c>
      <c r="B239" s="34">
        <f>SUM(B240:B247)</f>
        <v>73639</v>
      </c>
      <c r="E239" s="1"/>
      <c r="G239" s="1"/>
    </row>
    <row r="240" spans="1:7">
      <c r="A240" s="24" t="s">
        <v>673</v>
      </c>
      <c r="B240" s="4">
        <v>10383</v>
      </c>
      <c r="D240" s="24" t="s">
        <v>468</v>
      </c>
      <c r="E240" s="1"/>
      <c r="G240" s="1"/>
    </row>
    <row r="241" spans="1:7">
      <c r="A241" s="24" t="s">
        <v>752</v>
      </c>
      <c r="B241" s="4">
        <v>9823</v>
      </c>
      <c r="D241" s="24" t="s">
        <v>468</v>
      </c>
      <c r="E241" s="1"/>
      <c r="G241" s="1"/>
    </row>
    <row r="242" spans="1:7">
      <c r="A242" s="24" t="s">
        <v>756</v>
      </c>
      <c r="B242" s="4">
        <v>10296</v>
      </c>
      <c r="D242" s="24" t="s">
        <v>468</v>
      </c>
      <c r="E242" s="1"/>
      <c r="G242" s="1"/>
    </row>
    <row r="243" spans="1:7">
      <c r="A243" s="24" t="s">
        <v>757</v>
      </c>
      <c r="B243" s="4">
        <v>8127</v>
      </c>
      <c r="D243" s="24" t="s">
        <v>468</v>
      </c>
      <c r="E243" s="1"/>
      <c r="G243" s="1"/>
    </row>
    <row r="244" spans="1:7">
      <c r="A244" s="24" t="s">
        <v>758</v>
      </c>
      <c r="B244" s="4">
        <v>7491</v>
      </c>
      <c r="D244" s="24" t="s">
        <v>468</v>
      </c>
      <c r="E244" s="1"/>
      <c r="G244" s="1"/>
    </row>
    <row r="245" spans="1:7">
      <c r="A245" s="24" t="s">
        <v>759</v>
      </c>
      <c r="B245" s="4">
        <v>9231</v>
      </c>
      <c r="D245" s="24" t="s">
        <v>468</v>
      </c>
      <c r="E245" s="1"/>
      <c r="G245" s="1"/>
    </row>
    <row r="246" spans="1:7">
      <c r="A246" s="24" t="s">
        <v>772</v>
      </c>
      <c r="B246" s="4">
        <v>9827</v>
      </c>
      <c r="D246" s="24" t="s">
        <v>468</v>
      </c>
      <c r="E246" s="1"/>
      <c r="G246" s="1"/>
    </row>
    <row r="247" spans="1:7">
      <c r="A247" s="24" t="s">
        <v>774</v>
      </c>
      <c r="B247" s="4">
        <v>8461</v>
      </c>
      <c r="D247" s="24" t="s">
        <v>468</v>
      </c>
      <c r="E247" s="1"/>
      <c r="G247" s="1"/>
    </row>
    <row r="248" spans="1:7">
      <c r="E248" s="1"/>
      <c r="G248" s="1"/>
    </row>
    <row r="249" spans="1:7">
      <c r="A249" s="24" t="s">
        <v>468</v>
      </c>
      <c r="B249" s="27">
        <f>SUM(B240:B247)</f>
        <v>73639</v>
      </c>
      <c r="D249" s="35">
        <f>B249/B239</f>
        <v>1</v>
      </c>
      <c r="E249" s="1"/>
      <c r="G249" s="1"/>
    </row>
    <row r="250" spans="1:7">
      <c r="A250" s="24"/>
      <c r="B250" s="27"/>
      <c r="D250" s="35"/>
      <c r="E250" s="1"/>
      <c r="G250" s="1"/>
    </row>
    <row r="251" spans="1:7">
      <c r="A251" s="24"/>
      <c r="B251" s="27"/>
      <c r="D251" s="35"/>
      <c r="E251" s="1"/>
      <c r="G251" s="1"/>
    </row>
    <row r="252" spans="1:7">
      <c r="A252" s="30" t="s">
        <v>1064</v>
      </c>
      <c r="B252" s="34">
        <f>SUM(B253:B264)</f>
        <v>72792</v>
      </c>
      <c r="D252" s="35"/>
      <c r="E252" s="1"/>
      <c r="G252" s="1"/>
    </row>
    <row r="253" spans="1:7">
      <c r="A253" s="18" t="s">
        <v>523</v>
      </c>
      <c r="B253" s="9">
        <v>7662</v>
      </c>
      <c r="C253" s="17"/>
      <c r="D253" s="18" t="s">
        <v>338</v>
      </c>
      <c r="E253" s="1"/>
      <c r="G253" s="1"/>
    </row>
    <row r="254" spans="1:7">
      <c r="A254" s="18" t="s">
        <v>524</v>
      </c>
      <c r="B254" s="9">
        <v>7674</v>
      </c>
      <c r="C254" s="17"/>
      <c r="D254" s="18" t="s">
        <v>338</v>
      </c>
      <c r="E254" s="1"/>
      <c r="G254" s="1"/>
    </row>
    <row r="255" spans="1:7">
      <c r="A255" s="18" t="s">
        <v>527</v>
      </c>
      <c r="B255" s="9">
        <v>7656</v>
      </c>
      <c r="C255" s="17"/>
      <c r="D255" s="18" t="s">
        <v>338</v>
      </c>
      <c r="E255" s="1"/>
      <c r="G255" s="1"/>
    </row>
    <row r="256" spans="1:7">
      <c r="A256" s="18" t="s">
        <v>107</v>
      </c>
      <c r="B256" s="3">
        <v>2403</v>
      </c>
      <c r="C256" s="17"/>
      <c r="D256" s="18" t="s">
        <v>652</v>
      </c>
      <c r="E256" s="1"/>
      <c r="G256" s="1"/>
    </row>
    <row r="257" spans="1:7">
      <c r="A257" s="18" t="s">
        <v>535</v>
      </c>
      <c r="B257" s="3">
        <v>6769</v>
      </c>
      <c r="C257" s="17"/>
      <c r="D257" s="18" t="s">
        <v>652</v>
      </c>
      <c r="E257" s="1"/>
      <c r="G257" s="1"/>
    </row>
    <row r="258" spans="1:7">
      <c r="A258" s="18" t="s">
        <v>988</v>
      </c>
      <c r="B258" s="3">
        <v>2660</v>
      </c>
      <c r="C258" s="17"/>
      <c r="D258" s="18" t="s">
        <v>652</v>
      </c>
      <c r="E258" s="1"/>
      <c r="G258" s="1"/>
    </row>
    <row r="259" spans="1:7">
      <c r="A259" s="18" t="s">
        <v>537</v>
      </c>
      <c r="B259" s="3">
        <v>4562</v>
      </c>
      <c r="C259" s="17"/>
      <c r="D259" s="18" t="s">
        <v>652</v>
      </c>
      <c r="E259" s="1"/>
      <c r="G259" s="1"/>
    </row>
    <row r="260" spans="1:7">
      <c r="A260" s="18" t="s">
        <v>346</v>
      </c>
      <c r="B260" s="3">
        <v>8335</v>
      </c>
      <c r="C260" s="17"/>
      <c r="D260" s="18" t="s">
        <v>653</v>
      </c>
      <c r="E260" s="1"/>
      <c r="G260" s="1"/>
    </row>
    <row r="261" spans="1:7">
      <c r="A261" s="18" t="s">
        <v>348</v>
      </c>
      <c r="B261" s="3">
        <v>5106</v>
      </c>
      <c r="C261" s="17"/>
      <c r="D261" s="18" t="s">
        <v>653</v>
      </c>
      <c r="E261" s="1"/>
      <c r="G261" s="1"/>
    </row>
    <row r="262" spans="1:7">
      <c r="A262" s="18" t="s">
        <v>349</v>
      </c>
      <c r="B262" s="3">
        <v>4949</v>
      </c>
      <c r="C262" s="17"/>
      <c r="D262" s="18" t="s">
        <v>653</v>
      </c>
      <c r="E262" s="1"/>
      <c r="G262" s="1"/>
    </row>
    <row r="263" spans="1:7">
      <c r="A263" s="18" t="s">
        <v>986</v>
      </c>
      <c r="B263" s="3">
        <v>7965</v>
      </c>
      <c r="C263" s="17"/>
      <c r="D263" s="18" t="s">
        <v>653</v>
      </c>
      <c r="E263" s="1"/>
      <c r="G263" s="1"/>
    </row>
    <row r="264" spans="1:7">
      <c r="A264" s="18" t="s">
        <v>350</v>
      </c>
      <c r="B264" s="3">
        <v>7051</v>
      </c>
      <c r="C264" s="17"/>
      <c r="D264" s="18" t="s">
        <v>655</v>
      </c>
      <c r="E264" s="1"/>
      <c r="G264" s="1"/>
    </row>
    <row r="265" spans="1:7">
      <c r="A265" s="24"/>
      <c r="B265" s="27"/>
      <c r="D265" s="35"/>
      <c r="E265" s="1"/>
      <c r="G265" s="1"/>
    </row>
    <row r="266" spans="1:7">
      <c r="A266" s="18" t="s">
        <v>338</v>
      </c>
      <c r="B266" s="27">
        <f>SUM(B253:B255)</f>
        <v>22992</v>
      </c>
      <c r="D266" s="35">
        <f>B266/B252</f>
        <v>0.31585888559182329</v>
      </c>
      <c r="E266" s="1"/>
      <c r="G266" s="1"/>
    </row>
    <row r="267" spans="1:7">
      <c r="A267" s="18" t="s">
        <v>652</v>
      </c>
      <c r="B267" s="27">
        <f>SUM(B256:B259)</f>
        <v>16394</v>
      </c>
      <c r="D267" s="35">
        <f>B267/B252</f>
        <v>0.22521705681943072</v>
      </c>
      <c r="E267" s="1"/>
      <c r="G267" s="1"/>
    </row>
    <row r="268" spans="1:7">
      <c r="A268" s="18" t="s">
        <v>653</v>
      </c>
      <c r="B268" s="27">
        <f>SUM(B260:B263)</f>
        <v>26355</v>
      </c>
      <c r="D268" s="35">
        <f>B268/B252</f>
        <v>0.36205901747444774</v>
      </c>
      <c r="E268" s="1"/>
      <c r="G268" s="1"/>
    </row>
    <row r="269" spans="1:7">
      <c r="A269" s="18" t="s">
        <v>655</v>
      </c>
      <c r="B269" s="27">
        <f>B264</f>
        <v>7051</v>
      </c>
      <c r="D269" s="35">
        <f>B269/B252</f>
        <v>9.6865040114298279E-2</v>
      </c>
      <c r="E269" s="1"/>
      <c r="G269" s="1"/>
    </row>
    <row r="270" spans="1:7">
      <c r="A270" s="24"/>
      <c r="B270" s="27"/>
      <c r="D270" s="35"/>
      <c r="E270" s="1"/>
      <c r="G270" s="1"/>
    </row>
    <row r="271" spans="1:7">
      <c r="A271" s="24"/>
      <c r="B271" s="27"/>
      <c r="D271" s="35"/>
      <c r="E271" s="1"/>
      <c r="G271" s="1"/>
    </row>
    <row r="272" spans="1:7">
      <c r="A272" s="30" t="s">
        <v>261</v>
      </c>
      <c r="B272" s="34">
        <f>SUM(B273:B304)</f>
        <v>71231</v>
      </c>
      <c r="D272" s="35"/>
      <c r="E272" s="1"/>
      <c r="G272" s="1"/>
    </row>
    <row r="273" spans="1:7">
      <c r="A273" s="19" t="s">
        <v>434</v>
      </c>
      <c r="B273" s="3">
        <v>2798</v>
      </c>
      <c r="C273" s="20"/>
      <c r="D273" s="19" t="s">
        <v>261</v>
      </c>
      <c r="E273" s="1"/>
      <c r="G273" s="1"/>
    </row>
    <row r="274" spans="1:7">
      <c r="A274" s="19" t="s">
        <v>435</v>
      </c>
      <c r="B274" s="3">
        <v>1491</v>
      </c>
      <c r="C274" s="20"/>
      <c r="D274" s="19" t="s">
        <v>261</v>
      </c>
      <c r="E274" s="1"/>
      <c r="G274" s="1"/>
    </row>
    <row r="275" spans="1:7">
      <c r="A275" s="19" t="s">
        <v>436</v>
      </c>
      <c r="B275" s="3">
        <v>1288</v>
      </c>
      <c r="C275" s="20"/>
      <c r="D275" s="19" t="s">
        <v>261</v>
      </c>
      <c r="E275" s="1"/>
      <c r="G275" s="1"/>
    </row>
    <row r="276" spans="1:7">
      <c r="A276" s="19" t="s">
        <v>236</v>
      </c>
      <c r="B276" s="3">
        <v>2761</v>
      </c>
      <c r="C276" s="20"/>
      <c r="D276" s="19" t="s">
        <v>261</v>
      </c>
      <c r="E276" s="1"/>
      <c r="G276" s="1"/>
    </row>
    <row r="277" spans="1:7">
      <c r="A277" s="19" t="s">
        <v>239</v>
      </c>
      <c r="B277" s="3">
        <v>1195</v>
      </c>
      <c r="C277" s="20"/>
      <c r="D277" s="19" t="s">
        <v>261</v>
      </c>
      <c r="E277" s="1"/>
      <c r="G277" s="1"/>
    </row>
    <row r="278" spans="1:7">
      <c r="A278" s="19" t="s">
        <v>240</v>
      </c>
      <c r="B278" s="3">
        <v>2653</v>
      </c>
      <c r="C278" s="20"/>
      <c r="D278" s="19" t="s">
        <v>261</v>
      </c>
      <c r="E278" s="1"/>
      <c r="G278" s="1"/>
    </row>
    <row r="279" spans="1:7">
      <c r="A279" s="19" t="s">
        <v>241</v>
      </c>
      <c r="B279" s="3">
        <v>1469</v>
      </c>
      <c r="C279" s="20"/>
      <c r="D279" s="19" t="s">
        <v>261</v>
      </c>
      <c r="E279" s="1"/>
      <c r="G279" s="1"/>
    </row>
    <row r="280" spans="1:7">
      <c r="A280" s="19" t="s">
        <v>242</v>
      </c>
      <c r="B280" s="3">
        <v>1297</v>
      </c>
      <c r="C280" s="20"/>
      <c r="D280" s="19" t="s">
        <v>261</v>
      </c>
      <c r="E280" s="1"/>
      <c r="G280" s="1"/>
    </row>
    <row r="281" spans="1:7">
      <c r="A281" s="19" t="s">
        <v>243</v>
      </c>
      <c r="B281" s="3">
        <v>1315</v>
      </c>
      <c r="C281" s="20"/>
      <c r="D281" s="19" t="s">
        <v>261</v>
      </c>
      <c r="E281" s="1"/>
      <c r="G281" s="1"/>
    </row>
    <row r="282" spans="1:7">
      <c r="A282" s="19" t="s">
        <v>66</v>
      </c>
      <c r="B282" s="3">
        <v>1334</v>
      </c>
      <c r="C282" s="20"/>
      <c r="D282" s="19" t="s">
        <v>261</v>
      </c>
      <c r="E282" s="1"/>
      <c r="G282" s="1"/>
    </row>
    <row r="283" spans="1:7">
      <c r="A283" s="19" t="s">
        <v>67</v>
      </c>
      <c r="B283" s="3">
        <v>1213</v>
      </c>
      <c r="C283" s="20"/>
      <c r="D283" s="19" t="s">
        <v>261</v>
      </c>
      <c r="E283" s="1"/>
      <c r="G283" s="1"/>
    </row>
    <row r="284" spans="1:7">
      <c r="A284" s="19" t="s">
        <v>69</v>
      </c>
      <c r="B284" s="3">
        <v>2609</v>
      </c>
      <c r="C284" s="20"/>
      <c r="D284" s="19" t="s">
        <v>261</v>
      </c>
      <c r="E284" s="1"/>
      <c r="G284" s="1"/>
    </row>
    <row r="285" spans="1:7">
      <c r="A285" s="19" t="s">
        <v>686</v>
      </c>
      <c r="B285" s="3">
        <v>6060</v>
      </c>
      <c r="C285" s="20"/>
      <c r="D285" s="19" t="s">
        <v>261</v>
      </c>
      <c r="E285" s="1"/>
      <c r="G285" s="1"/>
    </row>
    <row r="286" spans="1:7">
      <c r="A286" s="19" t="s">
        <v>688</v>
      </c>
      <c r="B286" s="3">
        <v>6437</v>
      </c>
      <c r="C286" s="20"/>
      <c r="D286" s="19" t="s">
        <v>261</v>
      </c>
      <c r="E286" s="1"/>
      <c r="G286" s="1"/>
    </row>
    <row r="287" spans="1:7">
      <c r="A287" s="19" t="s">
        <v>224</v>
      </c>
      <c r="B287" s="3">
        <v>2287</v>
      </c>
      <c r="C287" s="20"/>
      <c r="D287" s="19" t="s">
        <v>261</v>
      </c>
      <c r="E287" s="1"/>
      <c r="G287" s="1"/>
    </row>
    <row r="288" spans="1:7">
      <c r="A288" s="19" t="s">
        <v>581</v>
      </c>
      <c r="B288" s="3">
        <v>2264</v>
      </c>
      <c r="C288" s="20"/>
      <c r="D288" s="19" t="s">
        <v>261</v>
      </c>
      <c r="E288" s="1"/>
      <c r="G288" s="1"/>
    </row>
    <row r="289" spans="1:7">
      <c r="A289" s="19" t="s">
        <v>583</v>
      </c>
      <c r="B289" s="3">
        <v>2423</v>
      </c>
      <c r="C289" s="20"/>
      <c r="D289" s="19" t="s">
        <v>261</v>
      </c>
      <c r="E289" s="1"/>
      <c r="G289" s="1"/>
    </row>
    <row r="290" spans="1:7">
      <c r="A290" s="19" t="s">
        <v>245</v>
      </c>
      <c r="B290" s="3">
        <v>2206</v>
      </c>
      <c r="C290" s="20"/>
      <c r="D290" s="19" t="s">
        <v>261</v>
      </c>
      <c r="E290" s="1"/>
      <c r="G290" s="1"/>
    </row>
    <row r="291" spans="1:7">
      <c r="A291" s="19" t="s">
        <v>415</v>
      </c>
      <c r="B291" s="3">
        <v>191</v>
      </c>
      <c r="C291" s="20"/>
      <c r="D291" s="19" t="s">
        <v>261</v>
      </c>
      <c r="E291" s="1"/>
      <c r="G291" s="1"/>
    </row>
    <row r="292" spans="1:7">
      <c r="A292" s="19" t="s">
        <v>418</v>
      </c>
      <c r="B292" s="3">
        <v>1152</v>
      </c>
      <c r="C292" s="20"/>
      <c r="D292" s="19" t="s">
        <v>261</v>
      </c>
      <c r="E292" s="1"/>
      <c r="G292" s="1"/>
    </row>
    <row r="293" spans="1:7">
      <c r="A293" s="19" t="s">
        <v>419</v>
      </c>
      <c r="B293" s="3">
        <v>1325</v>
      </c>
      <c r="C293" s="20"/>
      <c r="D293" s="19" t="s">
        <v>261</v>
      </c>
      <c r="E293" s="1"/>
      <c r="G293" s="1"/>
    </row>
    <row r="294" spans="1:7">
      <c r="A294" s="19" t="s">
        <v>808</v>
      </c>
      <c r="B294" s="3">
        <v>2968</v>
      </c>
      <c r="C294" s="20"/>
      <c r="D294" s="19" t="s">
        <v>261</v>
      </c>
      <c r="E294" s="1"/>
      <c r="G294" s="1"/>
    </row>
    <row r="295" spans="1:7">
      <c r="A295" s="19" t="s">
        <v>809</v>
      </c>
      <c r="B295" s="3">
        <v>2341</v>
      </c>
      <c r="C295" s="20"/>
      <c r="D295" s="19" t="s">
        <v>261</v>
      </c>
      <c r="E295" s="1"/>
      <c r="G295" s="1"/>
    </row>
    <row r="296" spans="1:7">
      <c r="A296" s="19" t="s">
        <v>983</v>
      </c>
      <c r="B296" s="3">
        <v>3642</v>
      </c>
      <c r="C296" s="20"/>
      <c r="D296" s="19" t="s">
        <v>261</v>
      </c>
      <c r="E296" s="1"/>
      <c r="G296" s="1"/>
    </row>
    <row r="297" spans="1:7">
      <c r="A297" s="19" t="s">
        <v>984</v>
      </c>
      <c r="B297" s="3">
        <v>2696</v>
      </c>
      <c r="C297" s="20"/>
      <c r="D297" s="19" t="s">
        <v>261</v>
      </c>
      <c r="E297" s="1"/>
      <c r="G297" s="1"/>
    </row>
    <row r="298" spans="1:7">
      <c r="A298" s="19" t="s">
        <v>692</v>
      </c>
      <c r="B298" s="3">
        <v>1515</v>
      </c>
      <c r="C298" s="20"/>
      <c r="D298" s="19" t="s">
        <v>261</v>
      </c>
      <c r="E298" s="1"/>
      <c r="G298" s="1"/>
    </row>
    <row r="299" spans="1:7">
      <c r="A299" s="19" t="s">
        <v>255</v>
      </c>
      <c r="B299" s="3">
        <v>1251</v>
      </c>
      <c r="C299" s="20"/>
      <c r="D299" s="19" t="s">
        <v>267</v>
      </c>
      <c r="E299" s="1"/>
      <c r="G299" s="1"/>
    </row>
    <row r="300" spans="1:7">
      <c r="A300" s="19" t="s">
        <v>690</v>
      </c>
      <c r="B300" s="4">
        <v>1339</v>
      </c>
      <c r="C300" s="20"/>
      <c r="D300" s="19" t="s">
        <v>267</v>
      </c>
      <c r="E300" s="1"/>
      <c r="G300" s="1"/>
    </row>
    <row r="301" spans="1:7">
      <c r="A301" s="19" t="s">
        <v>691</v>
      </c>
      <c r="B301" s="4">
        <v>4240</v>
      </c>
      <c r="C301" s="20"/>
      <c r="D301" s="19" t="s">
        <v>267</v>
      </c>
      <c r="E301" s="1"/>
      <c r="G301" s="1"/>
    </row>
    <row r="302" spans="1:7">
      <c r="A302" s="19" t="s">
        <v>410</v>
      </c>
      <c r="B302" s="4">
        <v>1498</v>
      </c>
      <c r="C302" s="20"/>
      <c r="D302" s="19" t="s">
        <v>267</v>
      </c>
      <c r="E302" s="1"/>
      <c r="G302" s="1"/>
    </row>
    <row r="303" spans="1:7">
      <c r="A303" s="19" t="s">
        <v>413</v>
      </c>
      <c r="B303" s="4">
        <v>1699</v>
      </c>
      <c r="C303" s="20"/>
      <c r="D303" s="19" t="s">
        <v>267</v>
      </c>
      <c r="E303" s="1"/>
      <c r="G303" s="1"/>
    </row>
    <row r="304" spans="1:7">
      <c r="A304" s="19" t="s">
        <v>415</v>
      </c>
      <c r="B304" s="3">
        <v>2274</v>
      </c>
      <c r="C304" s="20"/>
      <c r="D304" s="19" t="s">
        <v>267</v>
      </c>
      <c r="E304" s="1"/>
      <c r="G304" s="1"/>
    </row>
    <row r="305" spans="1:7">
      <c r="A305" s="24"/>
      <c r="B305" s="27"/>
      <c r="D305" s="35"/>
      <c r="E305" s="1"/>
      <c r="G305" s="1"/>
    </row>
    <row r="306" spans="1:7">
      <c r="A306" s="19" t="s">
        <v>261</v>
      </c>
      <c r="B306" s="27">
        <f>SUM(B273:B298)</f>
        <v>58930</v>
      </c>
      <c r="D306" s="35">
        <f>B306/B272</f>
        <v>0.82730833485420674</v>
      </c>
      <c r="E306" s="1"/>
      <c r="G306" s="1"/>
    </row>
    <row r="307" spans="1:7">
      <c r="A307" s="19" t="s">
        <v>267</v>
      </c>
      <c r="B307" s="27">
        <f>SUM(B299:B304)</f>
        <v>12301</v>
      </c>
      <c r="D307" s="35">
        <f>B307/B272</f>
        <v>0.17269166514579326</v>
      </c>
      <c r="E307" s="1"/>
      <c r="G307" s="1"/>
    </row>
    <row r="308" spans="1:7">
      <c r="A308" s="24"/>
      <c r="B308" s="27"/>
      <c r="D308" s="35"/>
      <c r="E308" s="1"/>
      <c r="G308" s="1"/>
    </row>
    <row r="309" spans="1:7">
      <c r="A309" s="24"/>
      <c r="B309" s="27"/>
      <c r="D309" s="35"/>
      <c r="E309" s="1"/>
      <c r="G309" s="1"/>
    </row>
    <row r="310" spans="1:7">
      <c r="A310" s="44" t="s">
        <v>592</v>
      </c>
      <c r="B310" s="34">
        <f>SUM(B311:B327)</f>
        <v>72665</v>
      </c>
      <c r="D310" s="35"/>
      <c r="E310" s="1"/>
      <c r="G310" s="1"/>
    </row>
    <row r="311" spans="1:7">
      <c r="A311" s="10" t="s">
        <v>508</v>
      </c>
      <c r="B311" s="9">
        <v>3909</v>
      </c>
      <c r="C311" s="23"/>
      <c r="D311" s="10" t="s">
        <v>592</v>
      </c>
      <c r="E311" s="1"/>
      <c r="G311" s="1"/>
    </row>
    <row r="312" spans="1:7">
      <c r="A312" s="10" t="s">
        <v>699</v>
      </c>
      <c r="B312" s="9">
        <v>4142</v>
      </c>
      <c r="C312" s="23"/>
      <c r="D312" s="10" t="s">
        <v>592</v>
      </c>
      <c r="E312" s="1"/>
      <c r="G312" s="1"/>
    </row>
    <row r="313" spans="1:7">
      <c r="A313" s="10" t="s">
        <v>823</v>
      </c>
      <c r="B313" s="9">
        <v>4095</v>
      </c>
      <c r="C313" s="23"/>
      <c r="D313" s="10" t="s">
        <v>592</v>
      </c>
      <c r="E313" s="1"/>
      <c r="G313" s="1"/>
    </row>
    <row r="314" spans="1:7">
      <c r="A314" s="10" t="s">
        <v>824</v>
      </c>
      <c r="B314" s="9">
        <v>4370</v>
      </c>
      <c r="C314" s="23"/>
      <c r="D314" s="10" t="s">
        <v>592</v>
      </c>
      <c r="E314" s="1"/>
      <c r="G314" s="1"/>
    </row>
    <row r="315" spans="1:7">
      <c r="A315" s="10" t="s">
        <v>825</v>
      </c>
      <c r="B315" s="9">
        <v>4028</v>
      </c>
      <c r="C315" s="23"/>
      <c r="D315" s="10" t="s">
        <v>592</v>
      </c>
      <c r="E315" s="1"/>
      <c r="G315" s="1"/>
    </row>
    <row r="316" spans="1:7">
      <c r="A316" s="10" t="s">
        <v>221</v>
      </c>
      <c r="B316" s="9">
        <v>4184</v>
      </c>
      <c r="C316" s="23"/>
      <c r="D316" s="10" t="s">
        <v>592</v>
      </c>
      <c r="E316" s="1"/>
      <c r="G316" s="1"/>
    </row>
    <row r="317" spans="1:7">
      <c r="A317" s="10" t="s">
        <v>826</v>
      </c>
      <c r="B317" s="9">
        <v>4681</v>
      </c>
      <c r="C317" s="23"/>
      <c r="D317" s="10" t="s">
        <v>592</v>
      </c>
      <c r="E317" s="1"/>
      <c r="G317" s="1"/>
    </row>
    <row r="318" spans="1:7">
      <c r="A318" s="10" t="s">
        <v>133</v>
      </c>
      <c r="B318" s="9">
        <v>3989</v>
      </c>
      <c r="C318" s="23"/>
      <c r="D318" s="10" t="s">
        <v>592</v>
      </c>
      <c r="E318" s="1"/>
      <c r="G318" s="1"/>
    </row>
    <row r="319" spans="1:7">
      <c r="A319" s="10" t="s">
        <v>827</v>
      </c>
      <c r="B319" s="9">
        <v>4290</v>
      </c>
      <c r="C319" s="23"/>
      <c r="D319" s="10" t="s">
        <v>592</v>
      </c>
      <c r="E319" s="1"/>
      <c r="G319" s="1"/>
    </row>
    <row r="320" spans="1:7">
      <c r="A320" s="10" t="s">
        <v>695</v>
      </c>
      <c r="B320" s="9">
        <v>4278</v>
      </c>
      <c r="C320" s="23"/>
      <c r="D320" s="10" t="s">
        <v>592</v>
      </c>
      <c r="E320" s="1"/>
      <c r="G320" s="1"/>
    </row>
    <row r="321" spans="1:7">
      <c r="A321" s="10" t="s">
        <v>270</v>
      </c>
      <c r="B321" s="9">
        <v>4703</v>
      </c>
      <c r="C321" s="23"/>
      <c r="D321" s="10" t="s">
        <v>592</v>
      </c>
      <c r="E321" s="1"/>
      <c r="G321" s="1"/>
    </row>
    <row r="322" spans="1:7">
      <c r="A322" s="10" t="s">
        <v>828</v>
      </c>
      <c r="B322" s="9">
        <v>4344</v>
      </c>
      <c r="C322" s="23"/>
      <c r="D322" s="10" t="s">
        <v>592</v>
      </c>
      <c r="E322" s="1"/>
      <c r="G322" s="1"/>
    </row>
    <row r="323" spans="1:7">
      <c r="A323" s="10" t="s">
        <v>830</v>
      </c>
      <c r="B323" s="9">
        <v>4533</v>
      </c>
      <c r="C323" s="23"/>
      <c r="D323" s="10" t="s">
        <v>592</v>
      </c>
      <c r="E323" s="1"/>
      <c r="G323" s="1"/>
    </row>
    <row r="324" spans="1:7">
      <c r="A324" s="10" t="s">
        <v>831</v>
      </c>
      <c r="B324" s="9">
        <v>3904</v>
      </c>
      <c r="C324" s="23"/>
      <c r="D324" s="10" t="s">
        <v>592</v>
      </c>
      <c r="E324" s="1"/>
      <c r="G324" s="1"/>
    </row>
    <row r="325" spans="1:7">
      <c r="A325" s="10" t="s">
        <v>832</v>
      </c>
      <c r="B325" s="9">
        <v>4595</v>
      </c>
      <c r="C325" s="23"/>
      <c r="D325" s="10" t="s">
        <v>592</v>
      </c>
      <c r="E325" s="1"/>
      <c r="G325" s="1"/>
    </row>
    <row r="326" spans="1:7">
      <c r="A326" s="10" t="s">
        <v>710</v>
      </c>
      <c r="B326" s="9">
        <v>4274</v>
      </c>
      <c r="C326" s="23"/>
      <c r="D326" s="10" t="s">
        <v>592</v>
      </c>
      <c r="E326" s="1"/>
      <c r="G326" s="1"/>
    </row>
    <row r="327" spans="1:7">
      <c r="A327" s="10" t="s">
        <v>598</v>
      </c>
      <c r="B327" s="9">
        <v>4346</v>
      </c>
      <c r="C327" s="23"/>
      <c r="D327" s="10" t="s">
        <v>592</v>
      </c>
      <c r="E327" s="1"/>
      <c r="G327" s="1"/>
    </row>
    <row r="328" spans="1:7">
      <c r="A328" s="24"/>
      <c r="B328" s="27"/>
      <c r="D328" s="35"/>
      <c r="E328" s="1"/>
      <c r="G328" s="1"/>
    </row>
    <row r="329" spans="1:7">
      <c r="A329" s="10" t="s">
        <v>592</v>
      </c>
      <c r="B329" s="27">
        <f>SUM(B311:B327)</f>
        <v>72665</v>
      </c>
      <c r="D329" s="35">
        <f>B329/B310</f>
        <v>1</v>
      </c>
      <c r="E329" s="1"/>
      <c r="G329" s="1"/>
    </row>
    <row r="330" spans="1:7">
      <c r="A330" s="24"/>
      <c r="B330" s="27"/>
      <c r="D330" s="35"/>
      <c r="E330" s="1"/>
      <c r="G330" s="1"/>
    </row>
    <row r="331" spans="1:7">
      <c r="A331" s="24"/>
      <c r="B331" s="27"/>
      <c r="D331" s="35"/>
      <c r="E331" s="1"/>
      <c r="G331" s="1"/>
    </row>
    <row r="332" spans="1:7">
      <c r="A332" s="45" t="s">
        <v>509</v>
      </c>
      <c r="B332" s="34">
        <f>SUM(B333:B354)</f>
        <v>77385</v>
      </c>
      <c r="D332" s="35"/>
      <c r="E332" s="1"/>
      <c r="G332" s="1"/>
    </row>
    <row r="333" spans="1:7">
      <c r="A333" s="21" t="s">
        <v>631</v>
      </c>
      <c r="B333" s="3">
        <v>3326</v>
      </c>
      <c r="C333" s="22"/>
      <c r="D333" s="21" t="s">
        <v>509</v>
      </c>
      <c r="E333" s="1"/>
      <c r="G333" s="1"/>
    </row>
    <row r="334" spans="1:7">
      <c r="A334" s="21" t="s">
        <v>632</v>
      </c>
      <c r="B334" s="3">
        <v>3355</v>
      </c>
      <c r="C334" s="22"/>
      <c r="D334" s="21" t="s">
        <v>509</v>
      </c>
      <c r="E334" s="1"/>
      <c r="G334" s="1"/>
    </row>
    <row r="335" spans="1:7">
      <c r="A335" s="21" t="s">
        <v>105</v>
      </c>
      <c r="B335" s="3">
        <v>3210</v>
      </c>
      <c r="C335" s="22"/>
      <c r="D335" s="21" t="s">
        <v>509</v>
      </c>
      <c r="E335" s="1"/>
      <c r="G335" s="1"/>
    </row>
    <row r="336" spans="1:7">
      <c r="A336" s="21" t="s">
        <v>633</v>
      </c>
      <c r="B336" s="3">
        <v>3005</v>
      </c>
      <c r="C336" s="22"/>
      <c r="D336" s="21" t="s">
        <v>509</v>
      </c>
      <c r="E336" s="1"/>
      <c r="G336" s="1"/>
    </row>
    <row r="337" spans="1:7">
      <c r="A337" s="21" t="s">
        <v>634</v>
      </c>
      <c r="B337" s="3">
        <v>3430</v>
      </c>
      <c r="C337" s="22"/>
      <c r="D337" s="21" t="s">
        <v>509</v>
      </c>
      <c r="E337" s="1"/>
      <c r="G337" s="1"/>
    </row>
    <row r="338" spans="1:7">
      <c r="A338" s="21" t="s">
        <v>635</v>
      </c>
      <c r="B338" s="3">
        <v>2921</v>
      </c>
      <c r="C338" s="22"/>
      <c r="D338" s="21" t="s">
        <v>509</v>
      </c>
      <c r="E338" s="1"/>
      <c r="G338" s="1"/>
    </row>
    <row r="339" spans="1:7">
      <c r="A339" s="21" t="s">
        <v>636</v>
      </c>
      <c r="B339" s="3">
        <v>3266</v>
      </c>
      <c r="C339" s="22"/>
      <c r="D339" s="21" t="s">
        <v>509</v>
      </c>
      <c r="E339" s="1"/>
      <c r="G339" s="1"/>
    </row>
    <row r="340" spans="1:7">
      <c r="A340" s="21" t="s">
        <v>637</v>
      </c>
      <c r="B340" s="3">
        <v>3244</v>
      </c>
      <c r="C340" s="22"/>
      <c r="D340" s="21" t="s">
        <v>509</v>
      </c>
      <c r="E340" s="1"/>
      <c r="G340" s="1"/>
    </row>
    <row r="341" spans="1:7">
      <c r="A341" s="21" t="s">
        <v>89</v>
      </c>
      <c r="B341" s="3">
        <v>3561</v>
      </c>
      <c r="C341" s="22"/>
      <c r="D341" s="21" t="s">
        <v>509</v>
      </c>
      <c r="E341" s="1"/>
      <c r="G341" s="1"/>
    </row>
    <row r="342" spans="1:7">
      <c r="A342" s="21" t="s">
        <v>638</v>
      </c>
      <c r="B342" s="3">
        <v>3712</v>
      </c>
      <c r="C342" s="22"/>
      <c r="D342" s="21" t="s">
        <v>509</v>
      </c>
      <c r="E342" s="1"/>
      <c r="G342" s="1"/>
    </row>
    <row r="343" spans="1:7">
      <c r="A343" s="21" t="s">
        <v>621</v>
      </c>
      <c r="B343" s="4">
        <v>3687</v>
      </c>
      <c r="C343" s="22"/>
      <c r="D343" s="21" t="s">
        <v>511</v>
      </c>
      <c r="E343" s="1"/>
      <c r="G343" s="1"/>
    </row>
    <row r="344" spans="1:7">
      <c r="A344" s="21" t="s">
        <v>625</v>
      </c>
      <c r="B344" s="4">
        <v>3475</v>
      </c>
      <c r="C344" s="22"/>
      <c r="D344" s="21" t="s">
        <v>511</v>
      </c>
      <c r="E344" s="1"/>
      <c r="G344" s="1"/>
    </row>
    <row r="345" spans="1:7">
      <c r="A345" s="21" t="s">
        <v>640</v>
      </c>
      <c r="B345" s="4">
        <v>3816</v>
      </c>
      <c r="C345" s="22"/>
      <c r="D345" s="21" t="s">
        <v>511</v>
      </c>
      <c r="E345" s="1"/>
      <c r="G345" s="1"/>
    </row>
    <row r="346" spans="1:7">
      <c r="A346" s="21" t="s">
        <v>649</v>
      </c>
      <c r="B346" s="4">
        <v>3822</v>
      </c>
      <c r="C346" s="22"/>
      <c r="D346" s="21" t="s">
        <v>511</v>
      </c>
      <c r="E346" s="1"/>
      <c r="G346" s="1"/>
    </row>
    <row r="347" spans="1:7">
      <c r="A347" s="21" t="s">
        <v>514</v>
      </c>
      <c r="B347" s="4">
        <v>2876</v>
      </c>
      <c r="C347" s="22"/>
      <c r="D347" s="21" t="s">
        <v>511</v>
      </c>
      <c r="E347" s="1"/>
      <c r="G347" s="1"/>
    </row>
    <row r="348" spans="1:7">
      <c r="A348" s="21" t="s">
        <v>515</v>
      </c>
      <c r="B348" s="4">
        <v>3790</v>
      </c>
      <c r="C348" s="22"/>
      <c r="D348" s="21" t="s">
        <v>511</v>
      </c>
      <c r="E348" s="1"/>
      <c r="G348" s="1"/>
    </row>
    <row r="349" spans="1:7">
      <c r="A349" s="21" t="s">
        <v>322</v>
      </c>
      <c r="B349" s="4">
        <v>3700</v>
      </c>
      <c r="C349" s="22"/>
      <c r="D349" s="21" t="s">
        <v>511</v>
      </c>
      <c r="E349" s="1"/>
      <c r="G349" s="1"/>
    </row>
    <row r="350" spans="1:7">
      <c r="A350" s="21" t="s">
        <v>326</v>
      </c>
      <c r="B350" s="4">
        <v>3637</v>
      </c>
      <c r="C350" s="22"/>
      <c r="D350" s="21" t="s">
        <v>511</v>
      </c>
      <c r="E350" s="1"/>
      <c r="G350" s="1"/>
    </row>
    <row r="351" spans="1:7">
      <c r="A351" s="21" t="s">
        <v>1045</v>
      </c>
      <c r="B351" s="4">
        <v>3654</v>
      </c>
      <c r="C351" s="22"/>
      <c r="D351" s="21" t="s">
        <v>511</v>
      </c>
      <c r="E351" s="1"/>
      <c r="G351" s="1"/>
    </row>
    <row r="352" spans="1:7">
      <c r="A352" s="21" t="s">
        <v>1046</v>
      </c>
      <c r="B352" s="4">
        <v>3395</v>
      </c>
      <c r="C352" s="22"/>
      <c r="D352" s="21" t="s">
        <v>511</v>
      </c>
      <c r="E352" s="1"/>
      <c r="G352" s="1"/>
    </row>
    <row r="353" spans="1:7">
      <c r="A353" s="21" t="s">
        <v>1047</v>
      </c>
      <c r="B353" s="4">
        <v>4612</v>
      </c>
      <c r="C353" s="22"/>
      <c r="D353" s="21" t="s">
        <v>511</v>
      </c>
      <c r="E353" s="1"/>
      <c r="G353" s="1"/>
    </row>
    <row r="354" spans="1:7">
      <c r="A354" s="21" t="s">
        <v>62</v>
      </c>
      <c r="B354" s="4">
        <v>3891</v>
      </c>
      <c r="C354" s="22"/>
      <c r="D354" s="21" t="s">
        <v>511</v>
      </c>
      <c r="E354" s="1"/>
      <c r="G354" s="1"/>
    </row>
    <row r="355" spans="1:7">
      <c r="A355" s="24"/>
      <c r="B355" s="27"/>
      <c r="D355" s="35"/>
      <c r="E355" s="1"/>
      <c r="G355" s="1"/>
    </row>
    <row r="356" spans="1:7">
      <c r="A356" s="21" t="s">
        <v>509</v>
      </c>
      <c r="B356" s="27">
        <f>SUM(B333:B342)</f>
        <v>33030</v>
      </c>
      <c r="D356" s="35">
        <f>B356/B332</f>
        <v>0.42682690443884475</v>
      </c>
      <c r="E356" s="1"/>
      <c r="G356" s="1"/>
    </row>
    <row r="357" spans="1:7">
      <c r="A357" s="21" t="s">
        <v>511</v>
      </c>
      <c r="B357" s="27">
        <f>SUM(B343:B354)</f>
        <v>44355</v>
      </c>
      <c r="D357" s="35">
        <f>B357/B332</f>
        <v>0.57317309556115525</v>
      </c>
      <c r="E357" s="1"/>
      <c r="G357" s="1"/>
    </row>
    <row r="358" spans="1:7">
      <c r="A358" s="24"/>
      <c r="B358" s="27"/>
      <c r="D358" s="35"/>
      <c r="E358" s="1"/>
      <c r="G358" s="1"/>
    </row>
    <row r="359" spans="1:7">
      <c r="A359" s="24"/>
      <c r="B359" s="27"/>
      <c r="D359" s="35"/>
      <c r="E359" s="1"/>
      <c r="G359" s="1"/>
    </row>
    <row r="360" spans="1:7">
      <c r="A360" s="45" t="s">
        <v>510</v>
      </c>
      <c r="B360" s="34">
        <f>SUM(B361:B382)</f>
        <v>75543</v>
      </c>
      <c r="D360" s="35"/>
      <c r="E360" s="1"/>
      <c r="G360" s="1"/>
    </row>
    <row r="361" spans="1:7">
      <c r="A361" s="21" t="s">
        <v>613</v>
      </c>
      <c r="B361" s="4">
        <v>3881</v>
      </c>
      <c r="C361" s="22"/>
      <c r="D361" s="21" t="s">
        <v>510</v>
      </c>
      <c r="E361" s="1"/>
      <c r="G361" s="1"/>
    </row>
    <row r="362" spans="1:7">
      <c r="A362" s="21" t="s">
        <v>622</v>
      </c>
      <c r="B362" s="4">
        <v>3784</v>
      </c>
      <c r="C362" s="22"/>
      <c r="D362" s="21" t="s">
        <v>510</v>
      </c>
      <c r="E362" s="1"/>
      <c r="G362" s="1"/>
    </row>
    <row r="363" spans="1:7">
      <c r="A363" s="21" t="s">
        <v>624</v>
      </c>
      <c r="B363" s="4">
        <v>3719</v>
      </c>
      <c r="C363" s="22"/>
      <c r="D363" s="21" t="s">
        <v>510</v>
      </c>
      <c r="E363" s="1"/>
      <c r="G363" s="1"/>
    </row>
    <row r="364" spans="1:7">
      <c r="A364" s="21" t="s">
        <v>641</v>
      </c>
      <c r="B364" s="4">
        <v>3392</v>
      </c>
      <c r="C364" s="22"/>
      <c r="D364" s="21" t="s">
        <v>510</v>
      </c>
      <c r="E364" s="1"/>
      <c r="G364" s="1"/>
    </row>
    <row r="365" spans="1:7">
      <c r="A365" s="21" t="s">
        <v>642</v>
      </c>
      <c r="B365" s="4">
        <v>3003</v>
      </c>
      <c r="C365" s="22"/>
      <c r="D365" s="21" t="s">
        <v>510</v>
      </c>
      <c r="E365" s="1"/>
      <c r="G365" s="1"/>
    </row>
    <row r="366" spans="1:7">
      <c r="A366" s="21" t="s">
        <v>643</v>
      </c>
      <c r="B366" s="4">
        <v>3028</v>
      </c>
      <c r="C366" s="22"/>
      <c r="D366" s="21" t="s">
        <v>510</v>
      </c>
      <c r="E366" s="1"/>
      <c r="G366" s="1"/>
    </row>
    <row r="367" spans="1:7">
      <c r="A367" s="21" t="s">
        <v>513</v>
      </c>
      <c r="B367" s="4">
        <v>3350</v>
      </c>
      <c r="C367" s="22"/>
      <c r="D367" s="21" t="s">
        <v>510</v>
      </c>
      <c r="E367" s="1"/>
      <c r="G367" s="1"/>
    </row>
    <row r="368" spans="1:7">
      <c r="A368" s="21" t="s">
        <v>516</v>
      </c>
      <c r="B368" s="4">
        <v>3170</v>
      </c>
      <c r="C368" s="22"/>
      <c r="D368" s="21" t="s">
        <v>510</v>
      </c>
      <c r="E368" s="1"/>
      <c r="G368" s="1"/>
    </row>
    <row r="369" spans="1:7">
      <c r="A369" s="21" t="s">
        <v>517</v>
      </c>
      <c r="B369" s="4">
        <v>2848</v>
      </c>
      <c r="C369" s="22"/>
      <c r="D369" s="21" t="s">
        <v>510</v>
      </c>
      <c r="E369" s="1"/>
      <c r="G369" s="1"/>
    </row>
    <row r="370" spans="1:7">
      <c r="A370" s="21" t="s">
        <v>324</v>
      </c>
      <c r="B370" s="4">
        <v>3743</v>
      </c>
      <c r="C370" s="22"/>
      <c r="D370" s="21" t="s">
        <v>510</v>
      </c>
      <c r="E370" s="1"/>
      <c r="G370" s="1"/>
    </row>
    <row r="371" spans="1:7">
      <c r="A371" s="21" t="s">
        <v>325</v>
      </c>
      <c r="B371" s="4">
        <v>3451</v>
      </c>
      <c r="C371" s="22"/>
      <c r="D371" s="21" t="s">
        <v>510</v>
      </c>
      <c r="E371" s="1"/>
      <c r="G371" s="1"/>
    </row>
    <row r="372" spans="1:7">
      <c r="A372" s="21" t="s">
        <v>328</v>
      </c>
      <c r="B372" s="4">
        <v>3288</v>
      </c>
      <c r="C372" s="22"/>
      <c r="D372" s="21" t="s">
        <v>510</v>
      </c>
      <c r="E372" s="1"/>
      <c r="G372" s="1"/>
    </row>
    <row r="373" spans="1:7">
      <c r="A373" s="21" t="s">
        <v>335</v>
      </c>
      <c r="B373" s="4">
        <v>3156</v>
      </c>
      <c r="C373" s="22"/>
      <c r="D373" s="21" t="s">
        <v>510</v>
      </c>
      <c r="E373" s="1"/>
      <c r="G373" s="1"/>
    </row>
    <row r="374" spans="1:7">
      <c r="A374" s="21" t="s">
        <v>333</v>
      </c>
      <c r="B374" s="4">
        <v>3961</v>
      </c>
      <c r="C374" s="22"/>
      <c r="D374" s="21" t="s">
        <v>510</v>
      </c>
      <c r="E374" s="1"/>
      <c r="G374" s="1"/>
    </row>
    <row r="375" spans="1:7">
      <c r="A375" s="21" t="s">
        <v>784</v>
      </c>
      <c r="B375" s="4">
        <v>3759</v>
      </c>
      <c r="C375" s="22"/>
      <c r="D375" s="21" t="s">
        <v>510</v>
      </c>
      <c r="E375" s="1"/>
      <c r="G375" s="1"/>
    </row>
    <row r="376" spans="1:7">
      <c r="A376" s="21" t="s">
        <v>793</v>
      </c>
      <c r="B376" s="4">
        <v>3670</v>
      </c>
      <c r="C376" s="22"/>
      <c r="D376" s="21" t="s">
        <v>510</v>
      </c>
      <c r="E376" s="1"/>
      <c r="G376" s="1"/>
    </row>
    <row r="377" spans="1:7">
      <c r="A377" s="21" t="s">
        <v>368</v>
      </c>
      <c r="B377" s="4">
        <v>3224</v>
      </c>
      <c r="C377" s="22"/>
      <c r="D377" s="21" t="s">
        <v>510</v>
      </c>
      <c r="E377" s="1"/>
      <c r="G377" s="1"/>
    </row>
    <row r="378" spans="1:7">
      <c r="A378" s="21" t="s">
        <v>626</v>
      </c>
      <c r="B378" s="4">
        <v>3164</v>
      </c>
      <c r="C378" s="22"/>
      <c r="D378" s="21" t="s">
        <v>511</v>
      </c>
      <c r="E378" s="1"/>
      <c r="G378" s="1"/>
    </row>
    <row r="379" spans="1:7">
      <c r="A379" s="21" t="s">
        <v>627</v>
      </c>
      <c r="B379" s="4">
        <v>3770</v>
      </c>
      <c r="C379" s="22"/>
      <c r="D379" s="21" t="s">
        <v>511</v>
      </c>
      <c r="E379" s="1"/>
      <c r="G379" s="1"/>
    </row>
    <row r="380" spans="1:7">
      <c r="A380" s="21" t="s">
        <v>628</v>
      </c>
      <c r="B380" s="4">
        <v>3095</v>
      </c>
      <c r="C380" s="22"/>
      <c r="D380" s="21" t="s">
        <v>511</v>
      </c>
      <c r="E380" s="1"/>
      <c r="G380" s="1"/>
    </row>
    <row r="381" spans="1:7">
      <c r="A381" s="21" t="s">
        <v>629</v>
      </c>
      <c r="B381" s="4">
        <v>3398</v>
      </c>
      <c r="C381" s="22"/>
      <c r="D381" s="21" t="s">
        <v>511</v>
      </c>
      <c r="E381" s="1"/>
      <c r="G381" s="1"/>
    </row>
    <row r="382" spans="1:7">
      <c r="A382" s="21" t="s">
        <v>630</v>
      </c>
      <c r="B382" s="4">
        <v>3689</v>
      </c>
      <c r="C382" s="22"/>
      <c r="D382" s="21" t="s">
        <v>511</v>
      </c>
      <c r="E382" s="1"/>
      <c r="G382" s="1"/>
    </row>
    <row r="383" spans="1:7">
      <c r="A383" s="24"/>
      <c r="B383" s="27"/>
      <c r="D383" s="35"/>
      <c r="E383" s="1"/>
      <c r="G383" s="1"/>
    </row>
    <row r="384" spans="1:7">
      <c r="A384" s="21" t="s">
        <v>510</v>
      </c>
      <c r="B384" s="27">
        <f>SUM(B361:B377)</f>
        <v>58427</v>
      </c>
      <c r="D384" s="35">
        <f>B384/B360</f>
        <v>0.77342705478998719</v>
      </c>
      <c r="E384" s="1"/>
      <c r="G384" s="1"/>
    </row>
    <row r="385" spans="1:7">
      <c r="A385" s="21" t="s">
        <v>511</v>
      </c>
      <c r="B385" s="27">
        <f>SUM(B378:B382)</f>
        <v>17116</v>
      </c>
      <c r="D385" s="35">
        <f>B385/B360</f>
        <v>0.22657294521001284</v>
      </c>
      <c r="E385" s="1"/>
      <c r="G385" s="1"/>
    </row>
    <row r="386" spans="1:7">
      <c r="A386" s="24"/>
      <c r="B386" s="27"/>
      <c r="D386" s="35"/>
      <c r="E386" s="1"/>
      <c r="G386" s="1"/>
    </row>
    <row r="387" spans="1:7">
      <c r="A387" s="24"/>
      <c r="B387" s="27"/>
      <c r="D387" s="35"/>
      <c r="E387" s="1"/>
      <c r="G387" s="1"/>
    </row>
    <row r="388" spans="1:7">
      <c r="A388" s="33" t="s">
        <v>1058</v>
      </c>
      <c r="B388" s="39">
        <f>SUM(B389:B406)</f>
        <v>77355</v>
      </c>
      <c r="D388" s="24"/>
      <c r="G388" s="1"/>
    </row>
    <row r="389" spans="1:7">
      <c r="A389" s="10" t="s">
        <v>449</v>
      </c>
      <c r="B389" s="3">
        <v>3454</v>
      </c>
      <c r="C389" s="23"/>
      <c r="D389" s="10" t="s">
        <v>595</v>
      </c>
      <c r="G389" s="1"/>
    </row>
    <row r="390" spans="1:7">
      <c r="A390" s="10" t="s">
        <v>275</v>
      </c>
      <c r="B390" s="3">
        <v>3465</v>
      </c>
      <c r="C390" s="23"/>
      <c r="D390" s="10" t="s">
        <v>595</v>
      </c>
      <c r="G390" s="1"/>
    </row>
    <row r="391" spans="1:7">
      <c r="A391" s="10" t="s">
        <v>276</v>
      </c>
      <c r="B391" s="3">
        <v>3261</v>
      </c>
      <c r="C391" s="23"/>
      <c r="D391" s="10" t="s">
        <v>595</v>
      </c>
      <c r="G391" s="1"/>
    </row>
    <row r="392" spans="1:7">
      <c r="A392" s="10" t="s">
        <v>279</v>
      </c>
      <c r="B392" s="3">
        <v>5128</v>
      </c>
      <c r="C392" s="23"/>
      <c r="D392" s="10" t="s">
        <v>595</v>
      </c>
      <c r="G392" s="1"/>
    </row>
    <row r="393" spans="1:7">
      <c r="A393" s="10" t="s">
        <v>814</v>
      </c>
      <c r="B393" s="4">
        <v>1562</v>
      </c>
      <c r="C393" s="23"/>
      <c r="D393" s="10" t="s">
        <v>595</v>
      </c>
      <c r="G393" s="1"/>
    </row>
    <row r="394" spans="1:7">
      <c r="A394" s="10" t="s">
        <v>719</v>
      </c>
      <c r="B394" s="4">
        <v>1662</v>
      </c>
      <c r="C394" s="23"/>
      <c r="D394" s="10" t="s">
        <v>597</v>
      </c>
      <c r="G394" s="1"/>
    </row>
    <row r="395" spans="1:7">
      <c r="A395" s="10" t="s">
        <v>732</v>
      </c>
      <c r="B395" s="4">
        <v>5109</v>
      </c>
      <c r="C395" s="23"/>
      <c r="D395" s="10" t="s">
        <v>597</v>
      </c>
      <c r="G395" s="1"/>
    </row>
    <row r="396" spans="1:7">
      <c r="A396" s="24" t="s">
        <v>165</v>
      </c>
      <c r="B396" s="4">
        <v>3145</v>
      </c>
      <c r="D396" s="25" t="s">
        <v>380</v>
      </c>
      <c r="G396" s="1"/>
    </row>
    <row r="397" spans="1:7">
      <c r="A397" s="24" t="s">
        <v>166</v>
      </c>
      <c r="B397" s="4">
        <v>5454</v>
      </c>
      <c r="D397" s="24" t="s">
        <v>380</v>
      </c>
      <c r="G397" s="1"/>
    </row>
    <row r="398" spans="1:7">
      <c r="A398" s="24" t="s">
        <v>167</v>
      </c>
      <c r="B398" s="4">
        <v>2725</v>
      </c>
      <c r="D398" s="24" t="s">
        <v>380</v>
      </c>
      <c r="G398" s="1"/>
    </row>
    <row r="399" spans="1:7">
      <c r="A399" s="24" t="s">
        <v>168</v>
      </c>
      <c r="B399" s="4">
        <v>5778</v>
      </c>
      <c r="D399" s="24" t="s">
        <v>380</v>
      </c>
      <c r="G399" s="1"/>
    </row>
    <row r="400" spans="1:7">
      <c r="A400" s="24" t="s">
        <v>175</v>
      </c>
      <c r="B400" s="4">
        <v>3101</v>
      </c>
      <c r="D400" s="24" t="s">
        <v>380</v>
      </c>
      <c r="G400" s="1"/>
    </row>
    <row r="401" spans="1:7">
      <c r="A401" s="24" t="s">
        <v>724</v>
      </c>
      <c r="B401" s="4">
        <v>3010</v>
      </c>
      <c r="D401" s="24" t="s">
        <v>380</v>
      </c>
      <c r="G401" s="1"/>
    </row>
    <row r="402" spans="1:7">
      <c r="A402" s="24" t="s">
        <v>163</v>
      </c>
      <c r="B402" s="4">
        <v>6178</v>
      </c>
      <c r="D402" s="24" t="s">
        <v>380</v>
      </c>
      <c r="G402" s="1"/>
    </row>
    <row r="403" spans="1:7">
      <c r="A403" s="24" t="s">
        <v>164</v>
      </c>
      <c r="B403" s="4">
        <v>5982</v>
      </c>
      <c r="D403" s="24" t="s">
        <v>380</v>
      </c>
      <c r="G403" s="1"/>
    </row>
    <row r="404" spans="1:7">
      <c r="A404" s="24" t="s">
        <v>43</v>
      </c>
      <c r="B404" s="4">
        <v>3164</v>
      </c>
      <c r="D404" s="25" t="s">
        <v>380</v>
      </c>
      <c r="G404" s="1"/>
    </row>
    <row r="405" spans="1:7">
      <c r="A405" s="24" t="s">
        <v>45</v>
      </c>
      <c r="B405" s="4">
        <v>6406</v>
      </c>
      <c r="D405" s="24" t="s">
        <v>380</v>
      </c>
      <c r="G405" s="1"/>
    </row>
    <row r="406" spans="1:7">
      <c r="A406" s="24" t="s">
        <v>46</v>
      </c>
      <c r="B406" s="4">
        <v>8771</v>
      </c>
      <c r="D406" s="24" t="s">
        <v>380</v>
      </c>
      <c r="G406" s="1"/>
    </row>
    <row r="407" spans="1:7">
      <c r="G407" s="1"/>
    </row>
    <row r="408" spans="1:7">
      <c r="A408" s="10" t="s">
        <v>595</v>
      </c>
      <c r="B408" s="27">
        <f>SUM(B389:B393)</f>
        <v>16870</v>
      </c>
      <c r="D408" s="35">
        <f>B408/B388</f>
        <v>0.21808545019714304</v>
      </c>
      <c r="G408" s="1"/>
    </row>
    <row r="409" spans="1:7">
      <c r="A409" s="10" t="s">
        <v>597</v>
      </c>
      <c r="B409" s="27">
        <f>SUM(B394:B395)</f>
        <v>6771</v>
      </c>
      <c r="D409" s="35">
        <f>B409/B388</f>
        <v>8.7531510568159776E-2</v>
      </c>
      <c r="G409" s="1"/>
    </row>
    <row r="410" spans="1:7">
      <c r="A410" s="24" t="s">
        <v>380</v>
      </c>
      <c r="B410" s="27">
        <f>SUM(B396:B406)</f>
        <v>53714</v>
      </c>
      <c r="D410" s="35">
        <f>B410/B388</f>
        <v>0.69438303923469713</v>
      </c>
      <c r="G410" s="1"/>
    </row>
    <row r="411" spans="1:7">
      <c r="A411" s="24"/>
      <c r="B411" s="27"/>
      <c r="D411" s="35"/>
      <c r="E411" s="1"/>
      <c r="G411" s="1"/>
    </row>
    <row r="412" spans="1:7">
      <c r="A412" s="24"/>
      <c r="B412" s="27"/>
      <c r="D412" s="35"/>
      <c r="E412" s="1"/>
      <c r="G412" s="1"/>
    </row>
    <row r="413" spans="1:7">
      <c r="A413" s="46" t="s">
        <v>262</v>
      </c>
      <c r="B413" s="34">
        <f>SUM(B414:B433)</f>
        <v>77959</v>
      </c>
      <c r="D413" s="35"/>
      <c r="E413" s="1"/>
      <c r="G413" s="1"/>
    </row>
    <row r="414" spans="1:7">
      <c r="A414" s="19" t="s">
        <v>201</v>
      </c>
      <c r="B414" s="3">
        <v>1587</v>
      </c>
      <c r="C414" s="20"/>
      <c r="D414" s="19" t="s">
        <v>261</v>
      </c>
      <c r="E414" s="1"/>
      <c r="G414" s="1"/>
    </row>
    <row r="415" spans="1:7">
      <c r="A415" s="19" t="s">
        <v>196</v>
      </c>
      <c r="B415" s="3">
        <v>5653</v>
      </c>
      <c r="C415" s="20"/>
      <c r="D415" s="19" t="s">
        <v>262</v>
      </c>
      <c r="E415" s="1"/>
      <c r="G415" s="1"/>
    </row>
    <row r="416" spans="1:7">
      <c r="A416" s="19" t="s">
        <v>197</v>
      </c>
      <c r="B416" s="3">
        <v>5057</v>
      </c>
      <c r="C416" s="20"/>
      <c r="D416" s="19" t="s">
        <v>262</v>
      </c>
      <c r="E416" s="1"/>
      <c r="G416" s="1"/>
    </row>
    <row r="417" spans="1:7">
      <c r="A417" s="19" t="s">
        <v>198</v>
      </c>
      <c r="B417" s="3">
        <v>1916</v>
      </c>
      <c r="C417" s="20"/>
      <c r="D417" s="19" t="s">
        <v>262</v>
      </c>
      <c r="E417" s="1"/>
      <c r="G417" s="1"/>
    </row>
    <row r="418" spans="1:7">
      <c r="A418" s="19" t="s">
        <v>202</v>
      </c>
      <c r="B418" s="3">
        <v>4989</v>
      </c>
      <c r="C418" s="20"/>
      <c r="D418" s="19" t="s">
        <v>262</v>
      </c>
      <c r="E418" s="1"/>
      <c r="G418" s="1"/>
    </row>
    <row r="419" spans="1:7">
      <c r="A419" s="19" t="s">
        <v>203</v>
      </c>
      <c r="B419" s="3">
        <v>5272</v>
      </c>
      <c r="C419" s="20"/>
      <c r="D419" s="19" t="s">
        <v>262</v>
      </c>
      <c r="E419" s="1"/>
      <c r="G419" s="1"/>
    </row>
    <row r="420" spans="1:7">
      <c r="A420" s="19" t="s">
        <v>204</v>
      </c>
      <c r="B420" s="3">
        <v>5797</v>
      </c>
      <c r="C420" s="20"/>
      <c r="D420" s="19" t="s">
        <v>262</v>
      </c>
      <c r="E420" s="1"/>
      <c r="G420" s="1"/>
    </row>
    <row r="421" spans="1:7">
      <c r="A421" s="19" t="s">
        <v>205</v>
      </c>
      <c r="B421" s="3">
        <v>4662</v>
      </c>
      <c r="C421" s="20"/>
      <c r="D421" s="19" t="s">
        <v>262</v>
      </c>
      <c r="E421" s="1"/>
      <c r="G421" s="1"/>
    </row>
    <row r="422" spans="1:7">
      <c r="A422" s="19" t="s">
        <v>206</v>
      </c>
      <c r="B422" s="3">
        <v>5370</v>
      </c>
      <c r="C422" s="20"/>
      <c r="D422" s="19" t="s">
        <v>262</v>
      </c>
      <c r="E422" s="1"/>
      <c r="G422" s="1"/>
    </row>
    <row r="423" spans="1:7">
      <c r="A423" s="19" t="s">
        <v>186</v>
      </c>
      <c r="B423" s="3">
        <v>1716</v>
      </c>
      <c r="C423" s="20"/>
      <c r="D423" s="19" t="s">
        <v>262</v>
      </c>
      <c r="E423" s="1"/>
      <c r="G423" s="1"/>
    </row>
    <row r="424" spans="1:7">
      <c r="A424" s="19" t="s">
        <v>187</v>
      </c>
      <c r="B424" s="3">
        <v>3410</v>
      </c>
      <c r="C424" s="20"/>
      <c r="D424" s="19" t="s">
        <v>262</v>
      </c>
      <c r="E424" s="1"/>
      <c r="G424" s="1"/>
    </row>
    <row r="425" spans="1:7">
      <c r="A425" s="19" t="s">
        <v>188</v>
      </c>
      <c r="B425" s="3">
        <v>3874</v>
      </c>
      <c r="C425" s="20"/>
      <c r="D425" s="19" t="s">
        <v>262</v>
      </c>
      <c r="E425" s="1"/>
      <c r="G425" s="1"/>
    </row>
    <row r="426" spans="1:7">
      <c r="A426" s="19" t="s">
        <v>190</v>
      </c>
      <c r="B426" s="3">
        <v>1681</v>
      </c>
      <c r="C426" s="20"/>
      <c r="D426" s="19" t="s">
        <v>262</v>
      </c>
      <c r="E426" s="1"/>
      <c r="G426" s="1"/>
    </row>
    <row r="427" spans="1:7">
      <c r="A427" s="19" t="s">
        <v>566</v>
      </c>
      <c r="B427" s="3">
        <v>1903</v>
      </c>
      <c r="C427" s="20"/>
      <c r="D427" s="19" t="s">
        <v>262</v>
      </c>
      <c r="E427" s="1"/>
      <c r="G427" s="1"/>
    </row>
    <row r="428" spans="1:7">
      <c r="A428" s="19" t="s">
        <v>567</v>
      </c>
      <c r="B428" s="3">
        <v>5335</v>
      </c>
      <c r="C428" s="20"/>
      <c r="D428" s="19" t="s">
        <v>262</v>
      </c>
      <c r="E428" s="1"/>
      <c r="G428" s="1"/>
    </row>
    <row r="429" spans="1:7">
      <c r="A429" s="19" t="s">
        <v>568</v>
      </c>
      <c r="B429" s="4">
        <v>4487</v>
      </c>
      <c r="C429" s="20"/>
      <c r="D429" s="19" t="s">
        <v>262</v>
      </c>
      <c r="E429" s="1"/>
      <c r="G429" s="1"/>
    </row>
    <row r="430" spans="1:7">
      <c r="A430" s="19" t="s">
        <v>571</v>
      </c>
      <c r="B430" s="4">
        <v>1930</v>
      </c>
      <c r="C430" s="20"/>
      <c r="D430" s="19" t="s">
        <v>262</v>
      </c>
      <c r="E430" s="1"/>
      <c r="G430" s="1"/>
    </row>
    <row r="431" spans="1:7">
      <c r="A431" s="19" t="s">
        <v>572</v>
      </c>
      <c r="B431" s="4">
        <v>3493</v>
      </c>
      <c r="C431" s="20"/>
      <c r="D431" s="19" t="s">
        <v>262</v>
      </c>
      <c r="E431" s="1"/>
      <c r="G431" s="1"/>
    </row>
    <row r="432" spans="1:7">
      <c r="A432" s="19" t="s">
        <v>430</v>
      </c>
      <c r="B432" s="3">
        <v>4604</v>
      </c>
      <c r="C432" s="20"/>
      <c r="D432" s="19" t="s">
        <v>262</v>
      </c>
      <c r="E432" s="1"/>
      <c r="G432" s="1"/>
    </row>
    <row r="433" spans="1:7">
      <c r="A433" s="19" t="s">
        <v>432</v>
      </c>
      <c r="B433" s="3">
        <v>5223</v>
      </c>
      <c r="C433" s="20"/>
      <c r="D433" s="19" t="s">
        <v>262</v>
      </c>
      <c r="E433" s="1"/>
      <c r="G433" s="1"/>
    </row>
    <row r="434" spans="1:7">
      <c r="A434" s="24"/>
      <c r="B434" s="27"/>
      <c r="D434" s="35"/>
      <c r="E434" s="1"/>
      <c r="G434" s="1"/>
    </row>
    <row r="435" spans="1:7">
      <c r="A435" s="19" t="s">
        <v>261</v>
      </c>
      <c r="B435" s="27">
        <f>B414</f>
        <v>1587</v>
      </c>
      <c r="D435" s="35">
        <f>B435/B413</f>
        <v>2.0356854243897434E-2</v>
      </c>
      <c r="E435" s="1"/>
      <c r="G435" s="1"/>
    </row>
    <row r="436" spans="1:7">
      <c r="A436" s="19" t="s">
        <v>262</v>
      </c>
      <c r="B436" s="27">
        <f>SUM(B415:B433)</f>
        <v>76372</v>
      </c>
      <c r="D436" s="35">
        <f>B436/B413</f>
        <v>0.97964314575610256</v>
      </c>
      <c r="E436" s="1"/>
      <c r="G436" s="1"/>
    </row>
    <row r="437" spans="1:7">
      <c r="A437" s="24"/>
      <c r="B437" s="27"/>
      <c r="D437" s="35"/>
      <c r="E437" s="1"/>
      <c r="G437" s="1"/>
    </row>
    <row r="438" spans="1:7">
      <c r="A438" s="24"/>
      <c r="B438" s="27"/>
      <c r="D438" s="35"/>
      <c r="E438" s="1"/>
      <c r="G438" s="1"/>
    </row>
    <row r="439" spans="1:7">
      <c r="A439" s="46" t="s">
        <v>84</v>
      </c>
      <c r="B439" s="34">
        <f>SUM(B440:B455)</f>
        <v>71404</v>
      </c>
      <c r="D439" s="35"/>
      <c r="E439" s="1"/>
      <c r="G439" s="1"/>
    </row>
    <row r="440" spans="1:7">
      <c r="A440" s="19" t="s">
        <v>574</v>
      </c>
      <c r="B440" s="3">
        <v>6189</v>
      </c>
      <c r="C440" s="20"/>
      <c r="D440" s="19" t="s">
        <v>84</v>
      </c>
      <c r="E440" s="1"/>
      <c r="G440" s="1"/>
    </row>
    <row r="441" spans="1:7">
      <c r="A441" s="19" t="s">
        <v>575</v>
      </c>
      <c r="B441" s="3">
        <v>4247</v>
      </c>
      <c r="C441" s="20"/>
      <c r="D441" s="19" t="s">
        <v>84</v>
      </c>
      <c r="E441" s="1"/>
      <c r="G441" s="1"/>
    </row>
    <row r="442" spans="1:7">
      <c r="A442" s="19" t="s">
        <v>576</v>
      </c>
      <c r="B442" s="3">
        <v>2218</v>
      </c>
      <c r="C442" s="20"/>
      <c r="D442" s="19" t="s">
        <v>84</v>
      </c>
      <c r="E442" s="1"/>
      <c r="G442" s="1"/>
    </row>
    <row r="443" spans="1:7">
      <c r="A443" s="19" t="s">
        <v>577</v>
      </c>
      <c r="B443" s="3">
        <v>6138</v>
      </c>
      <c r="C443" s="20"/>
      <c r="D443" s="19" t="s">
        <v>84</v>
      </c>
      <c r="E443" s="1"/>
      <c r="G443" s="1"/>
    </row>
    <row r="444" spans="1:7">
      <c r="A444" s="19" t="s">
        <v>578</v>
      </c>
      <c r="B444" s="3">
        <v>3997</v>
      </c>
      <c r="C444" s="20"/>
      <c r="D444" s="19" t="s">
        <v>84</v>
      </c>
      <c r="E444" s="1"/>
      <c r="G444" s="1"/>
    </row>
    <row r="445" spans="1:7">
      <c r="A445" s="20" t="s">
        <v>579</v>
      </c>
      <c r="B445" s="3">
        <v>3952</v>
      </c>
      <c r="C445" s="20"/>
      <c r="D445" s="19" t="s">
        <v>84</v>
      </c>
      <c r="E445" s="1"/>
      <c r="G445" s="1"/>
    </row>
    <row r="446" spans="1:7">
      <c r="A446" s="19" t="s">
        <v>812</v>
      </c>
      <c r="B446" s="3">
        <v>3523</v>
      </c>
      <c r="C446" s="20"/>
      <c r="D446" s="19" t="s">
        <v>84</v>
      </c>
      <c r="E446" s="1"/>
      <c r="G446" s="1"/>
    </row>
    <row r="447" spans="1:7">
      <c r="A447" s="19" t="s">
        <v>424</v>
      </c>
      <c r="B447" s="3">
        <v>3855</v>
      </c>
      <c r="C447" s="20"/>
      <c r="D447" s="19" t="s">
        <v>84</v>
      </c>
      <c r="E447" s="1"/>
      <c r="G447" s="1"/>
    </row>
    <row r="448" spans="1:7">
      <c r="A448" s="19" t="s">
        <v>425</v>
      </c>
      <c r="B448" s="3">
        <v>4984</v>
      </c>
      <c r="C448" s="20"/>
      <c r="D448" s="19" t="s">
        <v>84</v>
      </c>
      <c r="E448" s="1"/>
      <c r="G448" s="1"/>
    </row>
    <row r="449" spans="1:7">
      <c r="A449" s="19" t="s">
        <v>426</v>
      </c>
      <c r="B449" s="3">
        <v>4167</v>
      </c>
      <c r="C449" s="20"/>
      <c r="D449" s="19" t="s">
        <v>84</v>
      </c>
      <c r="E449" s="1"/>
      <c r="G449" s="1"/>
    </row>
    <row r="450" spans="1:7">
      <c r="A450" s="19" t="s">
        <v>427</v>
      </c>
      <c r="B450" s="3">
        <v>6468</v>
      </c>
      <c r="C450" s="20"/>
      <c r="D450" s="19" t="s">
        <v>84</v>
      </c>
      <c r="E450" s="1"/>
      <c r="G450" s="1"/>
    </row>
    <row r="451" spans="1:7">
      <c r="A451" s="19" t="s">
        <v>428</v>
      </c>
      <c r="B451" s="3">
        <v>3863</v>
      </c>
      <c r="C451" s="20"/>
      <c r="D451" s="19" t="s">
        <v>84</v>
      </c>
      <c r="E451" s="1"/>
      <c r="G451" s="1"/>
    </row>
    <row r="452" spans="1:7">
      <c r="A452" s="20" t="s">
        <v>429</v>
      </c>
      <c r="B452" s="3">
        <v>3908</v>
      </c>
      <c r="C452" s="20"/>
      <c r="D452" s="19" t="s">
        <v>84</v>
      </c>
      <c r="E452" s="1"/>
      <c r="G452" s="1"/>
    </row>
    <row r="453" spans="1:7">
      <c r="A453" s="19" t="s">
        <v>554</v>
      </c>
      <c r="B453" s="4">
        <v>3710</v>
      </c>
      <c r="C453" s="20"/>
      <c r="D453" s="19" t="s">
        <v>84</v>
      </c>
      <c r="E453" s="1"/>
      <c r="G453" s="1"/>
    </row>
    <row r="454" spans="1:7">
      <c r="A454" s="19" t="s">
        <v>431</v>
      </c>
      <c r="B454" s="4">
        <v>4588</v>
      </c>
      <c r="C454" s="20"/>
      <c r="D454" s="19" t="s">
        <v>84</v>
      </c>
      <c r="E454" s="1"/>
      <c r="G454" s="1"/>
    </row>
    <row r="455" spans="1:7">
      <c r="A455" s="19" t="s">
        <v>433</v>
      </c>
      <c r="B455" s="4">
        <v>5597</v>
      </c>
      <c r="C455" s="20"/>
      <c r="D455" s="19" t="s">
        <v>84</v>
      </c>
      <c r="E455" s="1"/>
      <c r="G455" s="1"/>
    </row>
    <row r="456" spans="1:7">
      <c r="A456" s="24"/>
      <c r="B456" s="27"/>
      <c r="D456" s="35"/>
      <c r="E456" s="1"/>
      <c r="G456" s="1"/>
    </row>
    <row r="457" spans="1:7">
      <c r="A457" s="19" t="s">
        <v>84</v>
      </c>
      <c r="B457" s="27">
        <f>SUM(B440:B455)</f>
        <v>71404</v>
      </c>
      <c r="D457" s="47">
        <f>B457/B439</f>
        <v>1</v>
      </c>
      <c r="E457" s="1"/>
      <c r="G457" s="1"/>
    </row>
    <row r="458" spans="1:7">
      <c r="A458" s="24"/>
      <c r="B458" s="27"/>
      <c r="D458" s="35"/>
      <c r="E458" s="1"/>
      <c r="G458" s="1"/>
    </row>
    <row r="459" spans="1:7">
      <c r="A459" s="24"/>
      <c r="B459" s="27"/>
      <c r="D459" s="35"/>
      <c r="E459" s="1"/>
      <c r="G459" s="1"/>
    </row>
    <row r="460" spans="1:7">
      <c r="A460" s="48" t="s">
        <v>1065</v>
      </c>
      <c r="B460" s="34">
        <f>SUM(B461:B484)</f>
        <v>72184</v>
      </c>
      <c r="D460" s="35"/>
      <c r="E460" s="1"/>
      <c r="G460" s="1"/>
    </row>
    <row r="461" spans="1:7">
      <c r="A461" s="11" t="s">
        <v>919</v>
      </c>
      <c r="B461" s="9">
        <v>3049</v>
      </c>
      <c r="C461" s="12"/>
      <c r="D461" s="11" t="s">
        <v>47</v>
      </c>
      <c r="E461" s="1"/>
      <c r="G461" s="1"/>
    </row>
    <row r="462" spans="1:7">
      <c r="A462" s="11" t="s">
        <v>920</v>
      </c>
      <c r="B462" s="9">
        <v>3261</v>
      </c>
      <c r="C462" s="12"/>
      <c r="D462" s="11" t="s">
        <v>47</v>
      </c>
      <c r="E462" s="1"/>
      <c r="G462" s="1"/>
    </row>
    <row r="463" spans="1:7">
      <c r="A463" s="11" t="s">
        <v>921</v>
      </c>
      <c r="B463" s="9">
        <v>3036</v>
      </c>
      <c r="C463" s="12"/>
      <c r="D463" s="11" t="s">
        <v>47</v>
      </c>
      <c r="E463" s="1"/>
      <c r="G463" s="1"/>
    </row>
    <row r="464" spans="1:7">
      <c r="A464" s="11" t="s">
        <v>922</v>
      </c>
      <c r="B464" s="9">
        <v>2887</v>
      </c>
      <c r="C464" s="12"/>
      <c r="D464" s="11" t="s">
        <v>47</v>
      </c>
      <c r="E464" s="1"/>
      <c r="G464" s="1"/>
    </row>
    <row r="465" spans="1:7">
      <c r="A465" s="11" t="s">
        <v>923</v>
      </c>
      <c r="B465" s="9">
        <v>2810</v>
      </c>
      <c r="C465" s="12"/>
      <c r="D465" s="11" t="s">
        <v>47</v>
      </c>
      <c r="E465" s="1"/>
      <c r="G465" s="1"/>
    </row>
    <row r="466" spans="1:7">
      <c r="A466" s="11" t="s">
        <v>924</v>
      </c>
      <c r="B466" s="9">
        <v>2430</v>
      </c>
      <c r="C466" s="12"/>
      <c r="D466" s="11" t="s">
        <v>47</v>
      </c>
      <c r="E466" s="1"/>
      <c r="G466" s="1"/>
    </row>
    <row r="467" spans="1:7">
      <c r="A467" s="11" t="s">
        <v>926</v>
      </c>
      <c r="B467" s="9">
        <v>3656</v>
      </c>
      <c r="C467" s="12"/>
      <c r="D467" s="11" t="s">
        <v>47</v>
      </c>
      <c r="E467" s="1"/>
      <c r="G467" s="1"/>
    </row>
    <row r="468" spans="1:7">
      <c r="A468" s="11" t="s">
        <v>930</v>
      </c>
      <c r="B468" s="9">
        <v>3305</v>
      </c>
      <c r="C468" s="12"/>
      <c r="D468" s="11" t="s">
        <v>47</v>
      </c>
      <c r="E468" s="1"/>
      <c r="G468" s="1"/>
    </row>
    <row r="469" spans="1:7">
      <c r="A469" s="11" t="s">
        <v>746</v>
      </c>
      <c r="B469" s="9">
        <v>3509</v>
      </c>
      <c r="C469" s="12"/>
      <c r="D469" s="11" t="s">
        <v>47</v>
      </c>
      <c r="E469" s="1"/>
      <c r="G469" s="1"/>
    </row>
    <row r="470" spans="1:7">
      <c r="A470" s="11" t="s">
        <v>936</v>
      </c>
      <c r="B470" s="9">
        <v>3640</v>
      </c>
      <c r="C470" s="12"/>
      <c r="D470" s="11" t="s">
        <v>47</v>
      </c>
      <c r="E470" s="1"/>
      <c r="G470" s="1"/>
    </row>
    <row r="471" spans="1:7">
      <c r="A471" s="11" t="s">
        <v>941</v>
      </c>
      <c r="B471" s="9">
        <v>2430</v>
      </c>
      <c r="C471" s="12"/>
      <c r="D471" s="11" t="s">
        <v>47</v>
      </c>
      <c r="E471" s="1"/>
      <c r="G471" s="1"/>
    </row>
    <row r="472" spans="1:7">
      <c r="A472" s="11" t="s">
        <v>946</v>
      </c>
      <c r="B472" s="9">
        <v>3001</v>
      </c>
      <c r="C472" s="12"/>
      <c r="D472" s="11" t="s">
        <v>47</v>
      </c>
      <c r="E472" s="1"/>
      <c r="G472" s="1"/>
    </row>
    <row r="473" spans="1:7">
      <c r="A473" s="11" t="s">
        <v>857</v>
      </c>
      <c r="B473" s="9">
        <v>2792</v>
      </c>
      <c r="C473" s="12"/>
      <c r="D473" s="11" t="s">
        <v>47</v>
      </c>
      <c r="E473" s="1"/>
      <c r="G473" s="1"/>
    </row>
    <row r="474" spans="1:7">
      <c r="A474" s="11" t="s">
        <v>862</v>
      </c>
      <c r="B474" s="9">
        <v>4210</v>
      </c>
      <c r="C474" s="12"/>
      <c r="D474" s="11" t="s">
        <v>47</v>
      </c>
      <c r="E474" s="1"/>
      <c r="G474" s="1"/>
    </row>
    <row r="475" spans="1:7">
      <c r="A475" s="11" t="s">
        <v>863</v>
      </c>
      <c r="B475" s="9">
        <v>2893</v>
      </c>
      <c r="C475" s="12"/>
      <c r="D475" s="11" t="s">
        <v>47</v>
      </c>
      <c r="E475" s="1"/>
      <c r="G475" s="1"/>
    </row>
    <row r="476" spans="1:7">
      <c r="A476" s="11" t="s">
        <v>924</v>
      </c>
      <c r="B476" s="9">
        <v>1200</v>
      </c>
      <c r="C476" s="12"/>
      <c r="D476" s="11" t="s">
        <v>313</v>
      </c>
      <c r="E476" s="1"/>
      <c r="G476" s="1"/>
    </row>
    <row r="477" spans="1:7">
      <c r="A477" s="11" t="s">
        <v>94</v>
      </c>
      <c r="B477" s="9">
        <v>2638</v>
      </c>
      <c r="C477" s="12"/>
      <c r="D477" s="11" t="s">
        <v>313</v>
      </c>
      <c r="E477" s="1"/>
      <c r="G477" s="1"/>
    </row>
    <row r="478" spans="1:7">
      <c r="A478" s="11" t="s">
        <v>95</v>
      </c>
      <c r="B478" s="9">
        <v>3591</v>
      </c>
      <c r="C478" s="12"/>
      <c r="D478" s="11" t="s">
        <v>313</v>
      </c>
      <c r="E478" s="1"/>
      <c r="G478" s="1"/>
    </row>
    <row r="479" spans="1:7">
      <c r="A479" s="11" t="s">
        <v>96</v>
      </c>
      <c r="B479" s="9">
        <v>3092</v>
      </c>
      <c r="C479" s="12"/>
      <c r="D479" s="11" t="s">
        <v>313</v>
      </c>
      <c r="E479" s="1"/>
      <c r="G479" s="1"/>
    </row>
    <row r="480" spans="1:7">
      <c r="A480" s="11" t="s">
        <v>928</v>
      </c>
      <c r="B480" s="9">
        <v>2964</v>
      </c>
      <c r="C480" s="12"/>
      <c r="D480" s="11" t="s">
        <v>313</v>
      </c>
      <c r="E480" s="1"/>
      <c r="G480" s="1"/>
    </row>
    <row r="481" spans="1:7">
      <c r="A481" s="11" t="s">
        <v>336</v>
      </c>
      <c r="B481" s="9">
        <v>3363</v>
      </c>
      <c r="C481" s="12"/>
      <c r="D481" s="11" t="s">
        <v>313</v>
      </c>
      <c r="E481" s="1"/>
      <c r="G481" s="1"/>
    </row>
    <row r="482" spans="1:7">
      <c r="A482" s="11" t="s">
        <v>941</v>
      </c>
      <c r="B482" s="9">
        <v>1284</v>
      </c>
      <c r="C482" s="12"/>
      <c r="D482" s="11" t="s">
        <v>313</v>
      </c>
      <c r="E482" s="1"/>
      <c r="G482" s="1"/>
    </row>
    <row r="483" spans="1:7">
      <c r="A483" s="11" t="s">
        <v>850</v>
      </c>
      <c r="B483" s="9">
        <v>3904</v>
      </c>
      <c r="C483" s="12"/>
      <c r="D483" s="11" t="s">
        <v>313</v>
      </c>
      <c r="E483" s="1"/>
      <c r="G483" s="1"/>
    </row>
    <row r="484" spans="1:7">
      <c r="A484" s="11" t="s">
        <v>851</v>
      </c>
      <c r="B484" s="9">
        <v>3239</v>
      </c>
      <c r="C484" s="12"/>
      <c r="D484" s="11" t="s">
        <v>313</v>
      </c>
      <c r="E484" s="1"/>
      <c r="G484" s="1"/>
    </row>
    <row r="485" spans="1:7">
      <c r="A485" s="11"/>
      <c r="B485" s="9"/>
      <c r="C485" s="12"/>
      <c r="D485" s="11"/>
      <c r="E485" s="1"/>
      <c r="G485" s="1"/>
    </row>
    <row r="486" spans="1:7">
      <c r="A486" s="11" t="s">
        <v>47</v>
      </c>
      <c r="B486" s="9">
        <f>SUM(B461:B475)</f>
        <v>46909</v>
      </c>
      <c r="C486" s="12"/>
      <c r="D486" s="49">
        <f>B486/B460</f>
        <v>0.64985315305330826</v>
      </c>
      <c r="E486" s="1"/>
      <c r="G486" s="1"/>
    </row>
    <row r="487" spans="1:7">
      <c r="A487" s="11" t="s">
        <v>313</v>
      </c>
      <c r="B487" s="9">
        <f>SUM(B476:B484)</f>
        <v>25275</v>
      </c>
      <c r="C487" s="12"/>
      <c r="D487" s="49">
        <f>B487/B460</f>
        <v>0.35014684694669179</v>
      </c>
      <c r="E487" s="1"/>
      <c r="G487" s="1"/>
    </row>
    <row r="488" spans="1:7">
      <c r="A488" s="11"/>
      <c r="B488" s="9"/>
      <c r="C488" s="12"/>
      <c r="D488" s="11"/>
      <c r="E488" s="1"/>
      <c r="G488" s="1"/>
    </row>
    <row r="489" spans="1:7">
      <c r="A489" s="24"/>
      <c r="B489" s="27"/>
      <c r="D489" s="35"/>
      <c r="E489" s="1"/>
      <c r="G489" s="1"/>
    </row>
    <row r="490" spans="1:7">
      <c r="A490" s="33" t="s">
        <v>548</v>
      </c>
      <c r="B490" s="38">
        <f>SUM(B491:B503)</f>
        <v>75495</v>
      </c>
      <c r="E490" s="1"/>
      <c r="G490" s="1"/>
    </row>
    <row r="491" spans="1:7">
      <c r="A491" s="24" t="s">
        <v>381</v>
      </c>
      <c r="B491" s="3">
        <v>3254</v>
      </c>
      <c r="D491" s="25" t="s">
        <v>548</v>
      </c>
      <c r="E491" s="1"/>
      <c r="G491" s="1"/>
    </row>
    <row r="492" spans="1:7">
      <c r="A492" s="25" t="s">
        <v>384</v>
      </c>
      <c r="B492" s="3">
        <v>5717</v>
      </c>
      <c r="D492" s="24" t="s">
        <v>548</v>
      </c>
      <c r="E492" s="1"/>
      <c r="G492" s="1"/>
    </row>
    <row r="493" spans="1:7">
      <c r="A493" s="24" t="s">
        <v>385</v>
      </c>
      <c r="B493" s="3">
        <v>2835</v>
      </c>
      <c r="D493" s="25" t="s">
        <v>548</v>
      </c>
      <c r="E493" s="1"/>
      <c r="G493" s="1"/>
    </row>
    <row r="494" spans="1:7">
      <c r="A494" s="24" t="s">
        <v>386</v>
      </c>
      <c r="B494" s="3">
        <v>6137</v>
      </c>
      <c r="D494" s="25" t="s">
        <v>548</v>
      </c>
      <c r="E494" s="1"/>
      <c r="G494" s="1"/>
    </row>
    <row r="495" spans="1:7">
      <c r="A495" s="24" t="s">
        <v>169</v>
      </c>
      <c r="B495" s="3">
        <v>8777</v>
      </c>
      <c r="D495" s="24" t="s">
        <v>548</v>
      </c>
      <c r="E495" s="1"/>
      <c r="G495" s="1"/>
    </row>
    <row r="496" spans="1:7">
      <c r="A496" s="24" t="s">
        <v>171</v>
      </c>
      <c r="B496" s="3">
        <v>7506</v>
      </c>
      <c r="D496" s="25" t="s">
        <v>548</v>
      </c>
      <c r="E496" s="1"/>
      <c r="G496" s="1"/>
    </row>
    <row r="497" spans="1:7">
      <c r="A497" s="24" t="s">
        <v>172</v>
      </c>
      <c r="B497" s="3">
        <v>4058</v>
      </c>
      <c r="D497" s="24" t="s">
        <v>548</v>
      </c>
      <c r="E497" s="1"/>
      <c r="G497" s="1"/>
    </row>
    <row r="498" spans="1:7">
      <c r="A498" s="24" t="s">
        <v>157</v>
      </c>
      <c r="B498" s="3">
        <v>7613</v>
      </c>
      <c r="D498" s="25" t="s">
        <v>548</v>
      </c>
      <c r="E498" s="1"/>
      <c r="G498" s="1"/>
    </row>
    <row r="499" spans="1:7">
      <c r="A499" s="24" t="s">
        <v>158</v>
      </c>
      <c r="B499" s="3">
        <v>2777</v>
      </c>
      <c r="D499" s="24" t="s">
        <v>548</v>
      </c>
      <c r="E499" s="1"/>
      <c r="G499" s="1"/>
    </row>
    <row r="500" spans="1:7">
      <c r="A500" s="24" t="s">
        <v>161</v>
      </c>
      <c r="B500" s="3">
        <v>5683</v>
      </c>
      <c r="D500" s="25" t="s">
        <v>548</v>
      </c>
      <c r="E500" s="1"/>
      <c r="G500" s="1"/>
    </row>
    <row r="501" spans="1:7">
      <c r="A501" s="24" t="s">
        <v>162</v>
      </c>
      <c r="B501" s="3">
        <v>9029</v>
      </c>
      <c r="D501" s="24" t="s">
        <v>548</v>
      </c>
      <c r="E501" s="1"/>
      <c r="G501" s="1"/>
    </row>
    <row r="502" spans="1:7">
      <c r="A502" s="24" t="s">
        <v>44</v>
      </c>
      <c r="B502" s="3">
        <v>6069</v>
      </c>
      <c r="D502" s="24" t="s">
        <v>548</v>
      </c>
      <c r="E502" s="1"/>
      <c r="G502" s="1"/>
    </row>
    <row r="503" spans="1:7">
      <c r="A503" s="24" t="s">
        <v>909</v>
      </c>
      <c r="B503" s="4">
        <v>6040</v>
      </c>
      <c r="D503" s="24" t="s">
        <v>380</v>
      </c>
      <c r="E503" s="1"/>
      <c r="G503" s="1"/>
    </row>
    <row r="504" spans="1:7">
      <c r="E504" s="1"/>
      <c r="G504" s="1"/>
    </row>
    <row r="505" spans="1:7">
      <c r="A505" s="24" t="s">
        <v>548</v>
      </c>
      <c r="B505" s="27">
        <f>SUM(B491:B502)</f>
        <v>69455</v>
      </c>
      <c r="D505" s="35">
        <f>B505/B490</f>
        <v>0.91999470163586994</v>
      </c>
      <c r="E505" s="1"/>
      <c r="G505" s="1"/>
    </row>
    <row r="506" spans="1:7">
      <c r="A506" s="24" t="s">
        <v>380</v>
      </c>
      <c r="B506" s="27">
        <f>B503</f>
        <v>6040</v>
      </c>
      <c r="D506" s="35">
        <f>B506/B490</f>
        <v>8.0005298364130076E-2</v>
      </c>
      <c r="E506" s="1"/>
      <c r="G506" s="1"/>
    </row>
    <row r="507" spans="1:7">
      <c r="A507" s="24"/>
      <c r="B507" s="27"/>
      <c r="D507" s="35"/>
      <c r="E507" s="1"/>
      <c r="G507" s="1"/>
    </row>
    <row r="508" spans="1:7">
      <c r="A508" s="24"/>
      <c r="B508" s="27"/>
      <c r="D508" s="35"/>
      <c r="E508" s="1"/>
      <c r="G508" s="1"/>
    </row>
    <row r="509" spans="1:7">
      <c r="A509" s="44" t="s">
        <v>594</v>
      </c>
      <c r="B509" s="34">
        <f>SUM(B510:B522)</f>
        <v>73368</v>
      </c>
      <c r="D509" s="35"/>
      <c r="E509" s="1"/>
      <c r="G509" s="1"/>
    </row>
    <row r="510" spans="1:7">
      <c r="A510" s="10" t="s">
        <v>806</v>
      </c>
      <c r="B510" s="3">
        <v>7099</v>
      </c>
      <c r="C510" s="23"/>
      <c r="D510" s="10" t="s">
        <v>594</v>
      </c>
      <c r="E510" s="1"/>
      <c r="G510" s="1"/>
    </row>
    <row r="511" spans="1:7">
      <c r="A511" s="10" t="s">
        <v>98</v>
      </c>
      <c r="B511" s="3">
        <v>7169</v>
      </c>
      <c r="C511" s="23"/>
      <c r="D511" s="10" t="s">
        <v>594</v>
      </c>
      <c r="E511" s="1"/>
      <c r="G511" s="1"/>
    </row>
    <row r="512" spans="1:7">
      <c r="A512" s="10" t="s">
        <v>453</v>
      </c>
      <c r="B512" s="3">
        <v>6204</v>
      </c>
      <c r="C512" s="23"/>
      <c r="D512" s="10" t="s">
        <v>594</v>
      </c>
      <c r="E512" s="1"/>
      <c r="G512" s="1"/>
    </row>
    <row r="513" spans="1:7">
      <c r="A513" s="10" t="s">
        <v>342</v>
      </c>
      <c r="B513" s="3">
        <v>4355</v>
      </c>
      <c r="C513" s="23"/>
      <c r="D513" s="10" t="s">
        <v>594</v>
      </c>
      <c r="E513" s="1"/>
      <c r="G513" s="1"/>
    </row>
    <row r="514" spans="1:7">
      <c r="A514" s="10" t="s">
        <v>816</v>
      </c>
      <c r="B514" s="3">
        <v>4353</v>
      </c>
      <c r="C514" s="23"/>
      <c r="D514" s="10" t="s">
        <v>594</v>
      </c>
      <c r="E514" s="1"/>
      <c r="G514" s="1"/>
    </row>
    <row r="515" spans="1:7">
      <c r="A515" s="10" t="s">
        <v>454</v>
      </c>
      <c r="B515" s="3">
        <v>6832</v>
      </c>
      <c r="C515" s="23"/>
      <c r="D515" s="10" t="s">
        <v>594</v>
      </c>
      <c r="E515" s="1"/>
      <c r="G515" s="1"/>
    </row>
    <row r="516" spans="1:7">
      <c r="A516" s="10" t="s">
        <v>455</v>
      </c>
      <c r="B516" s="3">
        <v>4779</v>
      </c>
      <c r="C516" s="23"/>
      <c r="D516" s="10" t="s">
        <v>594</v>
      </c>
      <c r="E516" s="1"/>
      <c r="G516" s="1"/>
    </row>
    <row r="517" spans="1:7">
      <c r="A517" s="10" t="s">
        <v>457</v>
      </c>
      <c r="B517" s="3">
        <v>7195</v>
      </c>
      <c r="C517" s="23"/>
      <c r="D517" s="10" t="s">
        <v>594</v>
      </c>
      <c r="E517" s="1"/>
      <c r="G517" s="1"/>
    </row>
    <row r="518" spans="1:7">
      <c r="A518" s="10" t="s">
        <v>458</v>
      </c>
      <c r="B518" s="3">
        <v>6685</v>
      </c>
      <c r="C518" s="23"/>
      <c r="D518" s="10" t="s">
        <v>594</v>
      </c>
      <c r="E518" s="1"/>
      <c r="G518" s="1"/>
    </row>
    <row r="519" spans="1:7">
      <c r="A519" s="10" t="s">
        <v>459</v>
      </c>
      <c r="B519" s="3">
        <v>2118</v>
      </c>
      <c r="C519" s="23"/>
      <c r="D519" s="10" t="s">
        <v>594</v>
      </c>
      <c r="E519" s="1"/>
      <c r="G519" s="1"/>
    </row>
    <row r="520" spans="1:7">
      <c r="A520" s="10" t="s">
        <v>462</v>
      </c>
      <c r="B520" s="3">
        <v>4429</v>
      </c>
      <c r="C520" s="23"/>
      <c r="D520" s="10" t="s">
        <v>594</v>
      </c>
      <c r="E520" s="1"/>
      <c r="G520" s="1"/>
    </row>
    <row r="521" spans="1:7">
      <c r="A521" s="23" t="s">
        <v>463</v>
      </c>
      <c r="B521" s="3">
        <v>4852</v>
      </c>
      <c r="C521" s="23"/>
      <c r="D521" s="10" t="s">
        <v>594</v>
      </c>
      <c r="E521" s="1"/>
      <c r="G521" s="1"/>
    </row>
    <row r="522" spans="1:7">
      <c r="A522" s="10" t="s">
        <v>456</v>
      </c>
      <c r="B522" s="3">
        <v>7298</v>
      </c>
      <c r="C522" s="23"/>
      <c r="D522" s="10" t="s">
        <v>596</v>
      </c>
      <c r="E522" s="1"/>
      <c r="G522" s="1"/>
    </row>
    <row r="523" spans="1:7">
      <c r="A523" s="24"/>
      <c r="B523" s="27"/>
      <c r="D523" s="35"/>
      <c r="E523" s="1"/>
      <c r="G523" s="1"/>
    </row>
    <row r="524" spans="1:7">
      <c r="A524" s="10" t="s">
        <v>594</v>
      </c>
      <c r="B524" s="27">
        <f>SUM(B510:B521)</f>
        <v>66070</v>
      </c>
      <c r="D524" s="35">
        <f>B524/B509</f>
        <v>0.90052884091156904</v>
      </c>
      <c r="E524" s="1"/>
      <c r="G524" s="1"/>
    </row>
    <row r="525" spans="1:7">
      <c r="A525" s="10" t="s">
        <v>596</v>
      </c>
      <c r="B525" s="27">
        <f>B522</f>
        <v>7298</v>
      </c>
      <c r="D525" s="35">
        <f>B525/B509</f>
        <v>9.9471159088430919E-2</v>
      </c>
      <c r="E525" s="1"/>
      <c r="G525" s="1"/>
    </row>
    <row r="526" spans="1:7">
      <c r="A526" s="24"/>
      <c r="B526" s="27"/>
      <c r="D526" s="35"/>
      <c r="E526" s="1"/>
      <c r="G526" s="1"/>
    </row>
    <row r="527" spans="1:7">
      <c r="A527" s="24"/>
      <c r="B527" s="27"/>
      <c r="D527" s="35"/>
      <c r="E527" s="1"/>
      <c r="G527" s="1"/>
    </row>
    <row r="528" spans="1:7">
      <c r="A528" s="30" t="s">
        <v>1057</v>
      </c>
      <c r="B528" s="34">
        <f>SUM(B529:B539)</f>
        <v>73384</v>
      </c>
      <c r="E528" s="1"/>
      <c r="G528" s="1"/>
    </row>
    <row r="529" spans="1:7">
      <c r="A529" s="24" t="s">
        <v>382</v>
      </c>
      <c r="B529" s="3">
        <v>2774</v>
      </c>
      <c r="D529" s="24" t="s">
        <v>127</v>
      </c>
      <c r="E529" s="1"/>
      <c r="G529" s="1"/>
    </row>
    <row r="530" spans="1:7">
      <c r="A530" s="24" t="s">
        <v>170</v>
      </c>
      <c r="B530" s="3">
        <v>9237</v>
      </c>
      <c r="D530" s="25" t="s">
        <v>127</v>
      </c>
      <c r="E530" s="1"/>
      <c r="G530" s="1"/>
    </row>
    <row r="531" spans="1:7">
      <c r="A531" s="24" t="s">
        <v>173</v>
      </c>
      <c r="B531" s="3">
        <v>8882</v>
      </c>
      <c r="D531" s="24" t="s">
        <v>127</v>
      </c>
      <c r="E531" s="1"/>
      <c r="G531" s="1"/>
    </row>
    <row r="532" spans="1:7">
      <c r="A532" s="24" t="s">
        <v>174</v>
      </c>
      <c r="B532" s="4">
        <v>8239</v>
      </c>
      <c r="D532" s="24" t="s">
        <v>127</v>
      </c>
      <c r="E532" s="1"/>
    </row>
    <row r="533" spans="1:7">
      <c r="A533" s="25" t="s">
        <v>154</v>
      </c>
      <c r="B533" s="4">
        <v>5727</v>
      </c>
      <c r="D533" s="24" t="s">
        <v>127</v>
      </c>
      <c r="E533" s="1"/>
    </row>
    <row r="534" spans="1:7">
      <c r="A534" s="24" t="s">
        <v>155</v>
      </c>
      <c r="B534" s="4">
        <v>5968</v>
      </c>
      <c r="D534" s="24" t="s">
        <v>127</v>
      </c>
      <c r="E534" s="1"/>
    </row>
    <row r="535" spans="1:7">
      <c r="A535" s="24" t="s">
        <v>156</v>
      </c>
      <c r="B535" s="4">
        <v>6139</v>
      </c>
      <c r="D535" s="25" t="s">
        <v>127</v>
      </c>
      <c r="E535" s="1"/>
    </row>
    <row r="536" spans="1:7">
      <c r="A536" s="24" t="s">
        <v>159</v>
      </c>
      <c r="B536" s="4">
        <v>8592</v>
      </c>
      <c r="D536" s="24" t="s">
        <v>127</v>
      </c>
      <c r="E536" s="1"/>
    </row>
    <row r="537" spans="1:7">
      <c r="A537" s="24" t="s">
        <v>160</v>
      </c>
      <c r="B537" s="4">
        <v>3623</v>
      </c>
      <c r="D537" s="25" t="s">
        <v>127</v>
      </c>
      <c r="E537" s="1"/>
    </row>
    <row r="538" spans="1:7">
      <c r="A538" s="24" t="s">
        <v>339</v>
      </c>
      <c r="B538" s="4">
        <v>8388</v>
      </c>
      <c r="D538" s="24" t="s">
        <v>127</v>
      </c>
      <c r="E538" s="1"/>
    </row>
    <row r="539" spans="1:7">
      <c r="A539" s="24" t="s">
        <v>383</v>
      </c>
      <c r="B539" s="4">
        <v>5815</v>
      </c>
      <c r="D539" s="24" t="s">
        <v>380</v>
      </c>
      <c r="E539" s="1"/>
    </row>
    <row r="540" spans="1:7">
      <c r="E540" s="1"/>
    </row>
    <row r="541" spans="1:7">
      <c r="A541" s="24" t="s">
        <v>127</v>
      </c>
      <c r="B541" s="27">
        <f>SUM(B529:B538)</f>
        <v>67569</v>
      </c>
      <c r="D541" s="35">
        <f>B541/B528</f>
        <v>0.92075929357898179</v>
      </c>
      <c r="E541" s="1"/>
    </row>
    <row r="542" spans="1:7">
      <c r="A542" s="24" t="s">
        <v>380</v>
      </c>
      <c r="B542" s="27">
        <f>B539</f>
        <v>5815</v>
      </c>
      <c r="D542" s="35">
        <f>B542/B528</f>
        <v>7.9240706421018201E-2</v>
      </c>
      <c r="E542" s="1"/>
    </row>
    <row r="543" spans="1:7">
      <c r="A543" s="24"/>
      <c r="B543" s="27"/>
      <c r="D543" s="35"/>
      <c r="E543" s="1"/>
    </row>
    <row r="544" spans="1:7">
      <c r="A544" s="24"/>
      <c r="B544" s="27"/>
      <c r="D544" s="35"/>
      <c r="E544" s="1"/>
    </row>
    <row r="545" spans="1:5">
      <c r="A545" s="46" t="s">
        <v>85</v>
      </c>
      <c r="B545" s="34">
        <f>SUM(B546:B562)</f>
        <v>71099</v>
      </c>
      <c r="D545" s="35"/>
      <c r="E545" s="1"/>
    </row>
    <row r="546" spans="1:5">
      <c r="A546" s="19" t="s">
        <v>220</v>
      </c>
      <c r="B546" s="3">
        <v>4959</v>
      </c>
      <c r="C546" s="20"/>
      <c r="D546" s="19" t="s">
        <v>261</v>
      </c>
      <c r="E546" s="1"/>
    </row>
    <row r="547" spans="1:5">
      <c r="A547" s="19" t="s">
        <v>226</v>
      </c>
      <c r="B547" s="3">
        <v>5067</v>
      </c>
      <c r="C547" s="20"/>
      <c r="D547" s="19" t="s">
        <v>261</v>
      </c>
      <c r="E547" s="1"/>
    </row>
    <row r="548" spans="1:5">
      <c r="A548" s="19" t="s">
        <v>687</v>
      </c>
      <c r="B548" s="3">
        <v>2171</v>
      </c>
      <c r="C548" s="20"/>
      <c r="D548" s="19" t="s">
        <v>85</v>
      </c>
      <c r="E548" s="1"/>
    </row>
    <row r="549" spans="1:5">
      <c r="A549" s="19" t="s">
        <v>689</v>
      </c>
      <c r="B549" s="3">
        <v>4421</v>
      </c>
      <c r="C549" s="20"/>
      <c r="D549" s="19" t="s">
        <v>85</v>
      </c>
      <c r="E549" s="1"/>
    </row>
    <row r="550" spans="1:5">
      <c r="A550" s="19" t="s">
        <v>218</v>
      </c>
      <c r="B550" s="3">
        <v>5546</v>
      </c>
      <c r="C550" s="20"/>
      <c r="D550" s="19" t="s">
        <v>85</v>
      </c>
      <c r="E550" s="1"/>
    </row>
    <row r="551" spans="1:5">
      <c r="A551" s="19" t="s">
        <v>219</v>
      </c>
      <c r="B551" s="3">
        <v>4992</v>
      </c>
      <c r="C551" s="20"/>
      <c r="D551" s="19" t="s">
        <v>85</v>
      </c>
      <c r="E551" s="1"/>
    </row>
    <row r="552" spans="1:5">
      <c r="A552" s="19" t="s">
        <v>221</v>
      </c>
      <c r="B552" s="3">
        <v>3914</v>
      </c>
      <c r="C552" s="20"/>
      <c r="D552" s="19" t="s">
        <v>85</v>
      </c>
      <c r="E552" s="1"/>
    </row>
    <row r="553" spans="1:5">
      <c r="A553" s="19" t="s">
        <v>222</v>
      </c>
      <c r="B553" s="3">
        <v>7003</v>
      </c>
      <c r="C553" s="20"/>
      <c r="D553" s="19" t="s">
        <v>85</v>
      </c>
      <c r="E553" s="1"/>
    </row>
    <row r="554" spans="1:5">
      <c r="A554" s="19" t="s">
        <v>223</v>
      </c>
      <c r="B554" s="4">
        <v>3909</v>
      </c>
      <c r="C554" s="20"/>
      <c r="D554" s="19" t="s">
        <v>85</v>
      </c>
      <c r="E554" s="1"/>
    </row>
    <row r="555" spans="1:5">
      <c r="A555" s="19" t="s">
        <v>227</v>
      </c>
      <c r="B555" s="4">
        <v>2356</v>
      </c>
      <c r="C555" s="20"/>
      <c r="D555" s="19" t="s">
        <v>85</v>
      </c>
      <c r="E555" s="1"/>
    </row>
    <row r="556" spans="1:5">
      <c r="A556" s="19" t="s">
        <v>402</v>
      </c>
      <c r="B556" s="4">
        <v>4634</v>
      </c>
      <c r="C556" s="20"/>
      <c r="D556" s="19" t="s">
        <v>85</v>
      </c>
      <c r="E556" s="1"/>
    </row>
    <row r="557" spans="1:5">
      <c r="A557" s="19" t="s">
        <v>911</v>
      </c>
      <c r="B557" s="4">
        <v>4568</v>
      </c>
      <c r="C557" s="20"/>
      <c r="D557" s="19" t="s">
        <v>85</v>
      </c>
      <c r="E557" s="1"/>
    </row>
    <row r="558" spans="1:5">
      <c r="A558" s="19" t="s">
        <v>912</v>
      </c>
      <c r="B558" s="4">
        <v>4134</v>
      </c>
      <c r="C558" s="20"/>
      <c r="D558" s="19" t="s">
        <v>85</v>
      </c>
      <c r="E558" s="1"/>
    </row>
    <row r="559" spans="1:5">
      <c r="A559" s="19" t="s">
        <v>582</v>
      </c>
      <c r="B559" s="4">
        <v>1986</v>
      </c>
      <c r="C559" s="20"/>
      <c r="D559" s="19" t="s">
        <v>85</v>
      </c>
      <c r="E559" s="1"/>
    </row>
    <row r="560" spans="1:5">
      <c r="A560" s="19" t="s">
        <v>584</v>
      </c>
      <c r="B560" s="4">
        <v>3732</v>
      </c>
      <c r="C560" s="20"/>
      <c r="D560" s="19" t="s">
        <v>85</v>
      </c>
      <c r="E560" s="1"/>
    </row>
    <row r="561" spans="1:5">
      <c r="A561" s="19" t="s">
        <v>585</v>
      </c>
      <c r="B561" s="4">
        <v>3959</v>
      </c>
      <c r="C561" s="20"/>
      <c r="D561" s="19" t="s">
        <v>85</v>
      </c>
      <c r="E561" s="1"/>
    </row>
    <row r="562" spans="1:5">
      <c r="A562" s="19" t="s">
        <v>586</v>
      </c>
      <c r="B562" s="4">
        <v>3748</v>
      </c>
      <c r="C562" s="20"/>
      <c r="D562" s="19" t="s">
        <v>85</v>
      </c>
      <c r="E562" s="1"/>
    </row>
    <row r="563" spans="1:5">
      <c r="A563" s="24"/>
      <c r="B563" s="27"/>
      <c r="D563" s="35"/>
      <c r="E563" s="1"/>
    </row>
    <row r="564" spans="1:5">
      <c r="A564" s="19" t="s">
        <v>261</v>
      </c>
      <c r="B564" s="27">
        <f>SUM(B546:B547)</f>
        <v>10026</v>
      </c>
      <c r="D564" s="35">
        <f>B564/B545</f>
        <v>0.14101464155614002</v>
      </c>
      <c r="E564" s="1"/>
    </row>
    <row r="565" spans="1:5">
      <c r="A565" s="19" t="s">
        <v>85</v>
      </c>
      <c r="B565" s="27">
        <f>SUM(B548:B562)</f>
        <v>61073</v>
      </c>
      <c r="D565" s="35">
        <f>B565/B545</f>
        <v>0.85898535844385993</v>
      </c>
      <c r="E565" s="1"/>
    </row>
    <row r="566" spans="1:5">
      <c r="A566" s="19"/>
      <c r="B566" s="27"/>
      <c r="D566" s="35"/>
      <c r="E566" s="1"/>
    </row>
    <row r="567" spans="1:5">
      <c r="A567" s="19"/>
      <c r="B567" s="27"/>
      <c r="D567" s="35"/>
      <c r="E567" s="1"/>
    </row>
    <row r="568" spans="1:5">
      <c r="A568" s="46" t="s">
        <v>86</v>
      </c>
      <c r="B568" s="34">
        <f>SUM(B569:B595)</f>
        <v>73240</v>
      </c>
      <c r="D568" s="35"/>
      <c r="E568" s="1"/>
    </row>
    <row r="569" spans="1:5">
      <c r="A569" s="19" t="s">
        <v>70</v>
      </c>
      <c r="B569" s="3">
        <v>3523</v>
      </c>
      <c r="C569" s="20"/>
      <c r="D569" s="19" t="s">
        <v>86</v>
      </c>
      <c r="E569" s="1"/>
    </row>
    <row r="570" spans="1:5">
      <c r="A570" s="19" t="s">
        <v>71</v>
      </c>
      <c r="B570" s="3">
        <v>1715</v>
      </c>
      <c r="C570" s="20"/>
      <c r="D570" s="19" t="s">
        <v>86</v>
      </c>
      <c r="E570" s="1"/>
    </row>
    <row r="571" spans="1:5">
      <c r="A571" s="19" t="s">
        <v>72</v>
      </c>
      <c r="B571" s="3">
        <v>1668</v>
      </c>
      <c r="C571" s="20"/>
      <c r="D571" s="19" t="s">
        <v>86</v>
      </c>
      <c r="E571" s="1"/>
    </row>
    <row r="572" spans="1:5">
      <c r="A572" s="19" t="s">
        <v>73</v>
      </c>
      <c r="B572" s="3">
        <v>3208</v>
      </c>
      <c r="C572" s="20"/>
      <c r="D572" s="19" t="s">
        <v>86</v>
      </c>
      <c r="E572" s="1"/>
    </row>
    <row r="573" spans="1:5">
      <c r="A573" s="19" t="s">
        <v>74</v>
      </c>
      <c r="B573" s="3">
        <v>3403</v>
      </c>
      <c r="C573" s="20"/>
      <c r="D573" s="19" t="s">
        <v>86</v>
      </c>
      <c r="E573" s="1"/>
    </row>
    <row r="574" spans="1:5">
      <c r="A574" s="19" t="s">
        <v>75</v>
      </c>
      <c r="B574" s="3">
        <v>3468</v>
      </c>
      <c r="C574" s="20"/>
      <c r="D574" s="19" t="s">
        <v>86</v>
      </c>
      <c r="E574" s="1"/>
    </row>
    <row r="575" spans="1:5">
      <c r="A575" s="19" t="s">
        <v>76</v>
      </c>
      <c r="B575" s="3">
        <v>2010</v>
      </c>
      <c r="C575" s="20"/>
      <c r="D575" s="19" t="s">
        <v>86</v>
      </c>
      <c r="E575" s="1"/>
    </row>
    <row r="576" spans="1:5">
      <c r="A576" s="19" t="s">
        <v>77</v>
      </c>
      <c r="B576" s="3">
        <v>1827</v>
      </c>
      <c r="C576" s="20"/>
      <c r="D576" s="19" t="s">
        <v>86</v>
      </c>
      <c r="E576" s="1"/>
    </row>
    <row r="577" spans="1:5">
      <c r="A577" s="19" t="s">
        <v>78</v>
      </c>
      <c r="B577" s="3">
        <v>3243</v>
      </c>
      <c r="C577" s="20"/>
      <c r="D577" s="19" t="s">
        <v>86</v>
      </c>
      <c r="E577" s="1"/>
    </row>
    <row r="578" spans="1:5">
      <c r="A578" s="19" t="s">
        <v>79</v>
      </c>
      <c r="B578" s="3">
        <v>3035</v>
      </c>
      <c r="C578" s="20"/>
      <c r="D578" s="19" t="s">
        <v>86</v>
      </c>
      <c r="E578" s="1"/>
    </row>
    <row r="579" spans="1:5">
      <c r="A579" s="19" t="s">
        <v>80</v>
      </c>
      <c r="B579" s="3">
        <v>3609</v>
      </c>
      <c r="C579" s="20"/>
      <c r="D579" s="19" t="s">
        <v>86</v>
      </c>
      <c r="E579" s="1"/>
    </row>
    <row r="580" spans="1:5">
      <c r="A580" s="19" t="s">
        <v>81</v>
      </c>
      <c r="B580" s="3">
        <v>2881</v>
      </c>
      <c r="C580" s="20"/>
      <c r="D580" s="19" t="s">
        <v>86</v>
      </c>
      <c r="E580" s="1"/>
    </row>
    <row r="581" spans="1:5">
      <c r="A581" s="19" t="s">
        <v>82</v>
      </c>
      <c r="B581" s="3">
        <v>1522</v>
      </c>
      <c r="C581" s="20"/>
      <c r="D581" s="19" t="s">
        <v>86</v>
      </c>
      <c r="E581" s="1"/>
    </row>
    <row r="582" spans="1:5">
      <c r="A582" s="19" t="s">
        <v>83</v>
      </c>
      <c r="B582" s="3">
        <v>3229</v>
      </c>
      <c r="C582" s="20"/>
      <c r="D582" s="19" t="s">
        <v>86</v>
      </c>
      <c r="E582" s="1"/>
    </row>
    <row r="583" spans="1:5">
      <c r="A583" s="19" t="s">
        <v>88</v>
      </c>
      <c r="B583" s="3">
        <v>1972</v>
      </c>
      <c r="C583" s="20"/>
      <c r="D583" s="19" t="s">
        <v>86</v>
      </c>
      <c r="E583" s="1"/>
    </row>
    <row r="584" spans="1:5">
      <c r="A584" s="19" t="s">
        <v>228</v>
      </c>
      <c r="B584" s="4">
        <v>3468</v>
      </c>
      <c r="C584" s="20"/>
      <c r="D584" s="19" t="s">
        <v>86</v>
      </c>
      <c r="E584" s="1"/>
    </row>
    <row r="585" spans="1:5">
      <c r="A585" s="19" t="s">
        <v>229</v>
      </c>
      <c r="B585" s="4">
        <v>1244</v>
      </c>
      <c r="C585" s="20"/>
      <c r="D585" s="19" t="s">
        <v>86</v>
      </c>
      <c r="E585" s="1"/>
    </row>
    <row r="586" spans="1:5">
      <c r="A586" s="19" t="s">
        <v>230</v>
      </c>
      <c r="B586" s="4">
        <v>4003</v>
      </c>
      <c r="C586" s="20"/>
      <c r="D586" s="19" t="s">
        <v>86</v>
      </c>
      <c r="E586" s="1"/>
    </row>
    <row r="587" spans="1:5">
      <c r="A587" s="19" t="s">
        <v>807</v>
      </c>
      <c r="B587" s="4">
        <v>3378</v>
      </c>
      <c r="C587" s="20"/>
      <c r="D587" s="19" t="s">
        <v>86</v>
      </c>
      <c r="E587" s="1"/>
    </row>
    <row r="588" spans="1:5">
      <c r="A588" s="19" t="s">
        <v>231</v>
      </c>
      <c r="B588" s="4">
        <v>1391</v>
      </c>
      <c r="C588" s="20"/>
      <c r="D588" s="19" t="s">
        <v>86</v>
      </c>
      <c r="E588" s="1"/>
    </row>
    <row r="589" spans="1:5">
      <c r="A589" s="19" t="s">
        <v>403</v>
      </c>
      <c r="B589" s="4">
        <v>1565</v>
      </c>
      <c r="C589" s="20"/>
      <c r="D589" s="19" t="s">
        <v>86</v>
      </c>
      <c r="E589" s="1"/>
    </row>
    <row r="590" spans="1:5">
      <c r="A590" s="19" t="s">
        <v>404</v>
      </c>
      <c r="B590" s="4">
        <v>3557</v>
      </c>
      <c r="C590" s="20"/>
      <c r="D590" s="19" t="s">
        <v>86</v>
      </c>
      <c r="E590" s="1"/>
    </row>
    <row r="591" spans="1:5">
      <c r="A591" s="19" t="s">
        <v>405</v>
      </c>
      <c r="B591" s="4">
        <v>1753</v>
      </c>
      <c r="C591" s="20"/>
      <c r="D591" s="19" t="s">
        <v>86</v>
      </c>
      <c r="E591" s="1"/>
    </row>
    <row r="592" spans="1:5">
      <c r="A592" s="19" t="s">
        <v>406</v>
      </c>
      <c r="B592" s="4">
        <v>3455</v>
      </c>
      <c r="C592" s="20"/>
      <c r="D592" s="19" t="s">
        <v>86</v>
      </c>
      <c r="E592" s="1"/>
    </row>
    <row r="593" spans="1:7">
      <c r="A593" s="19" t="s">
        <v>407</v>
      </c>
      <c r="B593" s="4">
        <v>3904</v>
      </c>
      <c r="C593" s="20"/>
      <c r="D593" s="19" t="s">
        <v>86</v>
      </c>
      <c r="E593" s="1"/>
    </row>
    <row r="594" spans="1:7">
      <c r="A594" s="19" t="s">
        <v>408</v>
      </c>
      <c r="B594" s="4">
        <v>1942</v>
      </c>
      <c r="C594" s="20"/>
      <c r="D594" s="19" t="s">
        <v>86</v>
      </c>
      <c r="E594" s="1"/>
    </row>
    <row r="595" spans="1:7">
      <c r="A595" s="19" t="s">
        <v>409</v>
      </c>
      <c r="B595" s="4">
        <v>3267</v>
      </c>
      <c r="C595" s="20"/>
      <c r="D595" s="19" t="s">
        <v>86</v>
      </c>
      <c r="E595" s="1"/>
    </row>
    <row r="596" spans="1:7">
      <c r="A596" s="19"/>
      <c r="B596" s="27"/>
      <c r="D596" s="35"/>
      <c r="E596" s="1"/>
    </row>
    <row r="597" spans="1:7">
      <c r="A597" s="19" t="s">
        <v>86</v>
      </c>
      <c r="B597" s="27">
        <f>SUM(B569:B595)</f>
        <v>73240</v>
      </c>
      <c r="D597" s="35">
        <f>B597/B568</f>
        <v>1</v>
      </c>
      <c r="E597" s="1"/>
    </row>
    <row r="598" spans="1:7">
      <c r="A598" s="19"/>
      <c r="B598" s="27"/>
      <c r="D598" s="35"/>
      <c r="E598" s="1"/>
    </row>
    <row r="599" spans="1:7">
      <c r="E599" s="1"/>
    </row>
    <row r="600" spans="1:7">
      <c r="A600" s="30" t="s">
        <v>362</v>
      </c>
      <c r="B600" s="34">
        <f>SUM(B601:B624)</f>
        <v>73006</v>
      </c>
      <c r="E600" s="1"/>
    </row>
    <row r="601" spans="1:7">
      <c r="A601" s="24" t="s">
        <v>365</v>
      </c>
      <c r="B601" s="9">
        <v>1984</v>
      </c>
      <c r="D601" s="24" t="s">
        <v>362</v>
      </c>
      <c r="E601" s="1"/>
    </row>
    <row r="602" spans="1:7">
      <c r="A602" s="24" t="s">
        <v>542</v>
      </c>
      <c r="B602" s="9">
        <v>1923</v>
      </c>
      <c r="D602" s="24" t="s">
        <v>362</v>
      </c>
      <c r="E602" s="1"/>
    </row>
    <row r="603" spans="1:7">
      <c r="A603" s="24" t="s">
        <v>543</v>
      </c>
      <c r="B603" s="9">
        <v>2037</v>
      </c>
      <c r="D603" s="24" t="s">
        <v>362</v>
      </c>
      <c r="E603" s="1"/>
      <c r="G603" s="1"/>
    </row>
    <row r="604" spans="1:7">
      <c r="A604" s="24" t="s">
        <v>544</v>
      </c>
      <c r="B604" s="9">
        <v>1993</v>
      </c>
      <c r="D604" s="24" t="s">
        <v>362</v>
      </c>
      <c r="E604" s="1"/>
      <c r="G604" s="1"/>
    </row>
    <row r="605" spans="1:7">
      <c r="A605" s="24" t="s">
        <v>546</v>
      </c>
      <c r="B605" s="9">
        <v>2034</v>
      </c>
      <c r="D605" s="24" t="s">
        <v>362</v>
      </c>
      <c r="E605" s="1"/>
      <c r="G605" s="1"/>
    </row>
    <row r="606" spans="1:7">
      <c r="A606" s="25" t="s">
        <v>547</v>
      </c>
      <c r="B606" s="9">
        <v>2358</v>
      </c>
      <c r="D606" s="24" t="s">
        <v>362</v>
      </c>
      <c r="E606" s="1"/>
      <c r="G606" s="1"/>
    </row>
    <row r="607" spans="1:7">
      <c r="A607" s="24" t="s">
        <v>128</v>
      </c>
      <c r="B607" s="9">
        <v>4412</v>
      </c>
      <c r="D607" s="24" t="s">
        <v>362</v>
      </c>
      <c r="E607" s="1"/>
      <c r="G607" s="1"/>
    </row>
    <row r="608" spans="1:7">
      <c r="A608" s="24" t="s">
        <v>129</v>
      </c>
      <c r="B608" s="9">
        <v>4001</v>
      </c>
      <c r="D608" s="24" t="s">
        <v>362</v>
      </c>
      <c r="E608" s="1"/>
      <c r="G608" s="1"/>
    </row>
    <row r="609" spans="1:7">
      <c r="A609" s="24" t="s">
        <v>130</v>
      </c>
      <c r="B609" s="9">
        <v>4034</v>
      </c>
      <c r="D609" s="24" t="s">
        <v>362</v>
      </c>
      <c r="E609" s="1"/>
      <c r="G609" s="1"/>
    </row>
    <row r="610" spans="1:7">
      <c r="A610" s="25" t="s">
        <v>651</v>
      </c>
      <c r="B610" s="9">
        <v>2111</v>
      </c>
      <c r="D610" s="24" t="s">
        <v>362</v>
      </c>
      <c r="E610" s="1"/>
      <c r="G610" s="1"/>
    </row>
    <row r="611" spans="1:7">
      <c r="A611" s="24" t="s">
        <v>135</v>
      </c>
      <c r="B611" s="9">
        <v>4468</v>
      </c>
      <c r="D611" s="24" t="s">
        <v>362</v>
      </c>
      <c r="E611" s="1"/>
      <c r="G611" s="1"/>
    </row>
    <row r="612" spans="1:7">
      <c r="A612" s="24" t="s">
        <v>136</v>
      </c>
      <c r="B612" s="9">
        <v>4170</v>
      </c>
      <c r="D612" s="24" t="s">
        <v>362</v>
      </c>
      <c r="E612" s="1"/>
      <c r="G612" s="1"/>
    </row>
    <row r="613" spans="1:7">
      <c r="A613" s="24" t="s">
        <v>140</v>
      </c>
      <c r="B613" s="9">
        <v>4332</v>
      </c>
      <c r="D613" s="24" t="s">
        <v>362</v>
      </c>
      <c r="E613" s="1"/>
      <c r="G613" s="1"/>
    </row>
    <row r="614" spans="1:7">
      <c r="A614" s="25" t="s">
        <v>142</v>
      </c>
      <c r="B614" s="9">
        <v>2018</v>
      </c>
      <c r="D614" s="24" t="s">
        <v>362</v>
      </c>
      <c r="E614" s="1"/>
      <c r="G614" s="1"/>
    </row>
    <row r="615" spans="1:7">
      <c r="A615" s="24" t="s">
        <v>143</v>
      </c>
      <c r="B615" s="9">
        <v>3928</v>
      </c>
      <c r="D615" s="24" t="s">
        <v>362</v>
      </c>
      <c r="E615" s="1"/>
      <c r="G615" s="1"/>
    </row>
    <row r="616" spans="1:7">
      <c r="A616" s="24" t="s">
        <v>144</v>
      </c>
      <c r="B616" s="9">
        <v>3419</v>
      </c>
      <c r="D616" s="24" t="s">
        <v>362</v>
      </c>
      <c r="E616" s="1"/>
      <c r="G616" s="1"/>
    </row>
    <row r="617" spans="1:7">
      <c r="A617" s="24" t="s">
        <v>146</v>
      </c>
      <c r="B617" s="9">
        <v>2067</v>
      </c>
      <c r="D617" s="24" t="s">
        <v>362</v>
      </c>
      <c r="E617" s="1"/>
      <c r="G617" s="1"/>
    </row>
    <row r="618" spans="1:7">
      <c r="A618" s="24" t="s">
        <v>149</v>
      </c>
      <c r="B618" s="9">
        <v>4532</v>
      </c>
      <c r="D618" s="24" t="s">
        <v>362</v>
      </c>
      <c r="E618" s="1"/>
      <c r="G618" s="1"/>
    </row>
    <row r="619" spans="1:7">
      <c r="A619" s="28" t="s">
        <v>19</v>
      </c>
      <c r="B619" s="9">
        <v>1810</v>
      </c>
      <c r="C619" s="29"/>
      <c r="D619" s="28" t="s">
        <v>15</v>
      </c>
      <c r="E619" s="1"/>
      <c r="G619" s="1"/>
    </row>
    <row r="620" spans="1:7">
      <c r="A620" s="28" t="s">
        <v>24</v>
      </c>
      <c r="B620" s="9">
        <v>3570</v>
      </c>
      <c r="C620" s="29"/>
      <c r="D620" s="28" t="s">
        <v>15</v>
      </c>
    </row>
    <row r="621" spans="1:7">
      <c r="A621" s="28" t="s">
        <v>20</v>
      </c>
      <c r="B621" s="9">
        <v>3342</v>
      </c>
      <c r="C621" s="29"/>
      <c r="D621" s="28" t="s">
        <v>17</v>
      </c>
    </row>
    <row r="622" spans="1:7">
      <c r="A622" s="28" t="s">
        <v>23</v>
      </c>
      <c r="B622" s="9">
        <v>1611</v>
      </c>
      <c r="C622" s="29"/>
      <c r="D622" s="28" t="s">
        <v>17</v>
      </c>
    </row>
    <row r="623" spans="1:7">
      <c r="A623" s="28" t="s">
        <v>42</v>
      </c>
      <c r="B623" s="9">
        <v>3331</v>
      </c>
      <c r="C623" s="29"/>
      <c r="D623" s="28" t="s">
        <v>17</v>
      </c>
    </row>
    <row r="624" spans="1:7">
      <c r="A624" s="28" t="s">
        <v>370</v>
      </c>
      <c r="B624" s="9">
        <v>3521</v>
      </c>
      <c r="C624" s="29"/>
      <c r="D624" s="28" t="s">
        <v>17</v>
      </c>
    </row>
    <row r="626" spans="1:4">
      <c r="A626" s="24" t="s">
        <v>362</v>
      </c>
      <c r="B626" s="27">
        <f>SUM(B601:B618)</f>
        <v>55821</v>
      </c>
      <c r="D626" s="35">
        <f>B626/B600</f>
        <v>0.76460838835164235</v>
      </c>
    </row>
    <row r="627" spans="1:4">
      <c r="A627" s="28" t="s">
        <v>15</v>
      </c>
      <c r="B627" s="26">
        <f>SUM(B619:B620)</f>
        <v>5380</v>
      </c>
      <c r="D627" s="35">
        <f>B627/B600</f>
        <v>7.3692573213160556E-2</v>
      </c>
    </row>
    <row r="628" spans="1:4">
      <c r="A628" s="28" t="s">
        <v>17</v>
      </c>
      <c r="B628" s="26">
        <f>SUM(B621:B624)</f>
        <v>11805</v>
      </c>
      <c r="D628" s="35">
        <f>B628/B600</f>
        <v>0.16169903843519712</v>
      </c>
    </row>
    <row r="629" spans="1:4">
      <c r="B629" s="6"/>
      <c r="C629" s="7"/>
      <c r="D629" s="2"/>
    </row>
    <row r="630" spans="1:4">
      <c r="B630" s="6"/>
      <c r="C630" s="5"/>
      <c r="D630" s="8"/>
    </row>
    <row r="631" spans="1:4">
      <c r="A631" s="30" t="s">
        <v>675</v>
      </c>
      <c r="B631" s="31">
        <f>SUM(B632:B651)</f>
        <v>75979</v>
      </c>
    </row>
    <row r="632" spans="1:4">
      <c r="A632" s="24" t="s">
        <v>550</v>
      </c>
      <c r="B632" s="3">
        <v>3514</v>
      </c>
      <c r="D632" s="24" t="s">
        <v>675</v>
      </c>
    </row>
    <row r="633" spans="1:4">
      <c r="A633" s="24" t="s">
        <v>387</v>
      </c>
      <c r="B633" s="3">
        <v>3153</v>
      </c>
      <c r="D633" s="24" t="s">
        <v>675</v>
      </c>
    </row>
    <row r="634" spans="1:4">
      <c r="A634" s="24" t="s">
        <v>388</v>
      </c>
      <c r="B634" s="3">
        <v>3218</v>
      </c>
      <c r="D634" s="24" t="s">
        <v>675</v>
      </c>
    </row>
    <row r="635" spans="1:4">
      <c r="A635" s="24" t="s">
        <v>389</v>
      </c>
      <c r="B635" s="3">
        <v>3346</v>
      </c>
      <c r="D635" s="24" t="s">
        <v>675</v>
      </c>
    </row>
    <row r="636" spans="1:4">
      <c r="A636" s="24" t="s">
        <v>390</v>
      </c>
      <c r="B636" s="3">
        <v>3091</v>
      </c>
      <c r="D636" s="24" t="s">
        <v>675</v>
      </c>
    </row>
    <row r="637" spans="1:4">
      <c r="A637" s="24" t="s">
        <v>391</v>
      </c>
      <c r="B637" s="3">
        <v>3156</v>
      </c>
      <c r="D637" s="24" t="s">
        <v>675</v>
      </c>
    </row>
    <row r="638" spans="1:4">
      <c r="A638" s="24" t="s">
        <v>1028</v>
      </c>
      <c r="B638" s="3">
        <v>3370</v>
      </c>
      <c r="D638" s="24" t="s">
        <v>675</v>
      </c>
    </row>
    <row r="639" spans="1:4">
      <c r="A639" s="24" t="s">
        <v>1030</v>
      </c>
      <c r="B639" s="3">
        <v>6267</v>
      </c>
      <c r="D639" s="24" t="s">
        <v>675</v>
      </c>
    </row>
    <row r="640" spans="1:4">
      <c r="A640" s="24" t="s">
        <v>1031</v>
      </c>
      <c r="B640" s="3">
        <v>3330</v>
      </c>
      <c r="D640" s="24" t="s">
        <v>675</v>
      </c>
    </row>
    <row r="641" spans="1:4">
      <c r="A641" s="24" t="s">
        <v>1032</v>
      </c>
      <c r="B641" s="3">
        <v>2931</v>
      </c>
      <c r="D641" s="24" t="s">
        <v>675</v>
      </c>
    </row>
    <row r="642" spans="1:4">
      <c r="A642" s="24" t="s">
        <v>1033</v>
      </c>
      <c r="B642" s="3">
        <v>3226</v>
      </c>
      <c r="D642" s="24" t="s">
        <v>675</v>
      </c>
    </row>
    <row r="643" spans="1:4">
      <c r="A643" s="24" t="s">
        <v>1034</v>
      </c>
      <c r="B643" s="3">
        <v>2757</v>
      </c>
      <c r="D643" s="24" t="s">
        <v>675</v>
      </c>
    </row>
    <row r="644" spans="1:4">
      <c r="A644" s="24" t="s">
        <v>551</v>
      </c>
      <c r="B644" s="3">
        <v>3255</v>
      </c>
      <c r="D644" s="24" t="s">
        <v>675</v>
      </c>
    </row>
    <row r="645" spans="1:4">
      <c r="A645" s="25" t="s">
        <v>552</v>
      </c>
      <c r="B645" s="3">
        <v>4926</v>
      </c>
      <c r="D645" s="24" t="s">
        <v>675</v>
      </c>
    </row>
    <row r="646" spans="1:4">
      <c r="A646" s="24" t="s">
        <v>1035</v>
      </c>
      <c r="B646" s="3">
        <v>3659</v>
      </c>
      <c r="D646" s="24" t="s">
        <v>675</v>
      </c>
    </row>
    <row r="647" spans="1:4">
      <c r="A647" s="24" t="s">
        <v>1036</v>
      </c>
      <c r="B647" s="4">
        <v>3191</v>
      </c>
      <c r="D647" s="24" t="s">
        <v>675</v>
      </c>
    </row>
    <row r="648" spans="1:4">
      <c r="A648" s="24" t="s">
        <v>392</v>
      </c>
      <c r="B648" s="4">
        <v>6948</v>
      </c>
      <c r="D648" s="24" t="s">
        <v>675</v>
      </c>
    </row>
    <row r="649" spans="1:4">
      <c r="A649" s="24" t="s">
        <v>393</v>
      </c>
      <c r="B649" s="4">
        <v>3239</v>
      </c>
      <c r="D649" s="24" t="s">
        <v>675</v>
      </c>
    </row>
    <row r="650" spans="1:4">
      <c r="A650" s="24" t="s">
        <v>394</v>
      </c>
      <c r="B650" s="4">
        <v>3096</v>
      </c>
      <c r="D650" s="24" t="s">
        <v>675</v>
      </c>
    </row>
    <row r="651" spans="1:4">
      <c r="A651" s="24" t="s">
        <v>395</v>
      </c>
      <c r="B651" s="4">
        <v>6306</v>
      </c>
      <c r="D651" s="24" t="s">
        <v>675</v>
      </c>
    </row>
    <row r="653" spans="1:4">
      <c r="A653" s="24" t="s">
        <v>675</v>
      </c>
      <c r="B653" s="27">
        <f>SUM(B632:B651)</f>
        <v>75979</v>
      </c>
      <c r="D653" s="35">
        <f>B653/B631</f>
        <v>1</v>
      </c>
    </row>
    <row r="654" spans="1:4">
      <c r="A654" s="24"/>
      <c r="B654" s="27"/>
      <c r="D654" s="35"/>
    </row>
    <row r="655" spans="1:4">
      <c r="A655" s="24"/>
      <c r="B655" s="27"/>
      <c r="D655" s="35"/>
    </row>
    <row r="656" spans="1:4">
      <c r="A656" s="45" t="s">
        <v>152</v>
      </c>
      <c r="B656" s="34">
        <f>SUM(B657:B666)</f>
        <v>76254</v>
      </c>
      <c r="D656" s="35"/>
    </row>
    <row r="657" spans="1:4">
      <c r="A657" s="21" t="s">
        <v>896</v>
      </c>
      <c r="B657" s="3">
        <v>8634</v>
      </c>
      <c r="C657" s="22"/>
      <c r="D657" s="21" t="s">
        <v>152</v>
      </c>
    </row>
    <row r="658" spans="1:4">
      <c r="A658" s="21" t="s">
        <v>898</v>
      </c>
      <c r="B658" s="3">
        <v>6800</v>
      </c>
      <c r="C658" s="22"/>
      <c r="D658" s="21" t="s">
        <v>152</v>
      </c>
    </row>
    <row r="659" spans="1:4">
      <c r="A659" s="21" t="s">
        <v>303</v>
      </c>
      <c r="B659" s="3">
        <v>8209</v>
      </c>
      <c r="C659" s="22"/>
      <c r="D659" s="21" t="s">
        <v>152</v>
      </c>
    </row>
    <row r="660" spans="1:4">
      <c r="A660" s="21" t="s">
        <v>304</v>
      </c>
      <c r="B660" s="3">
        <v>8779</v>
      </c>
      <c r="C660" s="22"/>
      <c r="D660" s="21" t="s">
        <v>152</v>
      </c>
    </row>
    <row r="661" spans="1:4">
      <c r="A661" s="21" t="s">
        <v>902</v>
      </c>
      <c r="B661" s="3">
        <v>9100</v>
      </c>
      <c r="C661" s="22"/>
      <c r="D661" s="21" t="s">
        <v>152</v>
      </c>
    </row>
    <row r="662" spans="1:4">
      <c r="A662" s="21" t="s">
        <v>903</v>
      </c>
      <c r="B662" s="3">
        <v>7986</v>
      </c>
      <c r="C662" s="22"/>
      <c r="D662" s="21" t="s">
        <v>152</v>
      </c>
    </row>
    <row r="663" spans="1:4">
      <c r="A663" s="21" t="s">
        <v>904</v>
      </c>
      <c r="B663" s="3">
        <v>8678</v>
      </c>
      <c r="C663" s="22"/>
      <c r="D663" s="21" t="s">
        <v>152</v>
      </c>
    </row>
    <row r="664" spans="1:4">
      <c r="A664" s="21" t="s">
        <v>608</v>
      </c>
      <c r="B664" s="4">
        <v>7613</v>
      </c>
      <c r="C664" s="22"/>
      <c r="D664" s="21" t="s">
        <v>152</v>
      </c>
    </row>
    <row r="665" spans="1:4">
      <c r="A665" s="21" t="s">
        <v>905</v>
      </c>
      <c r="B665" s="3">
        <v>8842</v>
      </c>
      <c r="C665" s="22"/>
      <c r="D665" s="21" t="s">
        <v>152</v>
      </c>
    </row>
    <row r="666" spans="1:4">
      <c r="A666" s="21" t="s">
        <v>898</v>
      </c>
      <c r="B666" s="3">
        <v>1613</v>
      </c>
      <c r="C666" s="22"/>
      <c r="D666" s="21" t="s">
        <v>153</v>
      </c>
    </row>
    <row r="667" spans="1:4">
      <c r="A667" s="24"/>
      <c r="B667" s="27"/>
      <c r="D667" s="35"/>
    </row>
    <row r="668" spans="1:4">
      <c r="A668" s="21" t="s">
        <v>152</v>
      </c>
      <c r="B668" s="27">
        <f>SUM(B657:B665)</f>
        <v>74641</v>
      </c>
      <c r="D668" s="35">
        <f>B668/B656</f>
        <v>0.97884701130432505</v>
      </c>
    </row>
    <row r="669" spans="1:4">
      <c r="A669" s="21" t="s">
        <v>153</v>
      </c>
      <c r="B669" s="27">
        <f>B666</f>
        <v>1613</v>
      </c>
      <c r="D669" s="35">
        <f>B669/B656</f>
        <v>2.115298869567498E-2</v>
      </c>
    </row>
    <row r="670" spans="1:4">
      <c r="A670" s="24"/>
      <c r="B670" s="27"/>
      <c r="D670" s="35"/>
    </row>
    <row r="671" spans="1:4">
      <c r="A671" s="24"/>
      <c r="B671" s="27"/>
      <c r="D671" s="35"/>
    </row>
    <row r="672" spans="1:4">
      <c r="A672" s="46" t="s">
        <v>1066</v>
      </c>
      <c r="B672" s="34">
        <f>SUM(B673:B680)</f>
        <v>75751</v>
      </c>
      <c r="D672" s="35"/>
    </row>
    <row r="673" spans="1:4">
      <c r="A673" s="19" t="s">
        <v>555</v>
      </c>
      <c r="B673" s="9">
        <v>9146</v>
      </c>
      <c r="C673" s="20"/>
      <c r="D673" s="19" t="s">
        <v>87</v>
      </c>
    </row>
    <row r="674" spans="1:4">
      <c r="A674" s="19" t="s">
        <v>559</v>
      </c>
      <c r="B674" s="9">
        <v>9854</v>
      </c>
      <c r="C674" s="20"/>
      <c r="D674" s="19" t="s">
        <v>87</v>
      </c>
    </row>
    <row r="675" spans="1:4">
      <c r="A675" s="19" t="s">
        <v>560</v>
      </c>
      <c r="B675" s="9">
        <v>9094</v>
      </c>
      <c r="C675" s="20"/>
      <c r="D675" s="19" t="s">
        <v>87</v>
      </c>
    </row>
    <row r="676" spans="1:4">
      <c r="A676" s="19" t="s">
        <v>561</v>
      </c>
      <c r="B676" s="9">
        <v>9761</v>
      </c>
      <c r="C676" s="20"/>
      <c r="D676" s="19" t="s">
        <v>87</v>
      </c>
    </row>
    <row r="677" spans="1:4">
      <c r="A677" s="19" t="s">
        <v>562</v>
      </c>
      <c r="B677" s="9">
        <v>9142</v>
      </c>
      <c r="C677" s="20"/>
      <c r="D677" s="19" t="s">
        <v>87</v>
      </c>
    </row>
    <row r="678" spans="1:4">
      <c r="A678" s="19" t="s">
        <v>182</v>
      </c>
      <c r="B678" s="9">
        <v>9238</v>
      </c>
      <c r="C678" s="20"/>
      <c r="D678" s="19" t="s">
        <v>87</v>
      </c>
    </row>
    <row r="679" spans="1:4">
      <c r="A679" s="19" t="s">
        <v>184</v>
      </c>
      <c r="B679" s="9">
        <v>9670</v>
      </c>
      <c r="C679" s="20"/>
      <c r="D679" s="19" t="s">
        <v>87</v>
      </c>
    </row>
    <row r="680" spans="1:4">
      <c r="A680" s="19" t="s">
        <v>176</v>
      </c>
      <c r="B680" s="9">
        <v>9846</v>
      </c>
      <c r="C680" s="20"/>
      <c r="D680" s="19" t="s">
        <v>263</v>
      </c>
    </row>
    <row r="681" spans="1:4">
      <c r="A681" s="24"/>
      <c r="B681" s="27"/>
      <c r="D681" s="35"/>
    </row>
    <row r="682" spans="1:4">
      <c r="A682" s="19" t="s">
        <v>87</v>
      </c>
      <c r="B682" s="27">
        <f>SUM(B673:B679)</f>
        <v>65905</v>
      </c>
      <c r="D682" s="35">
        <f>B682/B672</f>
        <v>0.87002151786775095</v>
      </c>
    </row>
    <row r="683" spans="1:4">
      <c r="A683" s="19" t="s">
        <v>263</v>
      </c>
      <c r="B683" s="27">
        <f>B680</f>
        <v>9846</v>
      </c>
      <c r="D683" s="35">
        <f>B683/B672</f>
        <v>0.12997848213224908</v>
      </c>
    </row>
    <row r="684" spans="1:4">
      <c r="A684" s="24"/>
      <c r="B684" s="27"/>
      <c r="D684" s="35"/>
    </row>
    <row r="685" spans="1:4">
      <c r="A685" s="24"/>
      <c r="B685" s="27"/>
      <c r="D685" s="35"/>
    </row>
    <row r="686" spans="1:4">
      <c r="A686" s="46" t="s">
        <v>1067</v>
      </c>
      <c r="B686" s="34">
        <f>SUM(B687:B695)</f>
        <v>78406</v>
      </c>
      <c r="D686" s="35"/>
    </row>
    <row r="687" spans="1:4">
      <c r="A687" s="19" t="s">
        <v>439</v>
      </c>
      <c r="B687" s="9">
        <v>8529</v>
      </c>
      <c r="C687" s="20"/>
      <c r="D687" s="19" t="s">
        <v>263</v>
      </c>
    </row>
    <row r="688" spans="1:4">
      <c r="A688" s="19" t="s">
        <v>556</v>
      </c>
      <c r="B688" s="9">
        <v>9380</v>
      </c>
      <c r="C688" s="20"/>
      <c r="D688" s="19" t="s">
        <v>263</v>
      </c>
    </row>
    <row r="689" spans="1:4">
      <c r="A689" s="19" t="s">
        <v>557</v>
      </c>
      <c r="B689" s="9">
        <v>5504</v>
      </c>
      <c r="C689" s="20"/>
      <c r="D689" s="19" t="s">
        <v>263</v>
      </c>
    </row>
    <row r="690" spans="1:4">
      <c r="A690" s="19" t="s">
        <v>558</v>
      </c>
      <c r="B690" s="9">
        <v>9121</v>
      </c>
      <c r="C690" s="20"/>
      <c r="D690" s="19" t="s">
        <v>263</v>
      </c>
    </row>
    <row r="691" spans="1:4">
      <c r="A691" s="19" t="s">
        <v>183</v>
      </c>
      <c r="B691" s="9">
        <v>9221</v>
      </c>
      <c r="C691" s="20"/>
      <c r="D691" s="19" t="s">
        <v>263</v>
      </c>
    </row>
    <row r="692" spans="1:4">
      <c r="A692" s="19" t="s">
        <v>185</v>
      </c>
      <c r="B692" s="9">
        <v>8796</v>
      </c>
      <c r="C692" s="20"/>
      <c r="D692" s="19" t="s">
        <v>263</v>
      </c>
    </row>
    <row r="693" spans="1:4">
      <c r="A693" s="19" t="s">
        <v>676</v>
      </c>
      <c r="B693" s="9">
        <v>8590</v>
      </c>
      <c r="C693" s="20"/>
      <c r="D693" s="19" t="s">
        <v>263</v>
      </c>
    </row>
    <row r="694" spans="1:4">
      <c r="A694" s="19" t="s">
        <v>180</v>
      </c>
      <c r="B694" s="9">
        <v>9465</v>
      </c>
      <c r="C694" s="20"/>
      <c r="D694" s="19" t="s">
        <v>264</v>
      </c>
    </row>
    <row r="695" spans="1:4">
      <c r="A695" s="19" t="s">
        <v>181</v>
      </c>
      <c r="B695" s="9">
        <v>9800</v>
      </c>
      <c r="C695" s="20"/>
      <c r="D695" s="19" t="s">
        <v>264</v>
      </c>
    </row>
    <row r="696" spans="1:4">
      <c r="A696" s="24"/>
      <c r="B696" s="27"/>
      <c r="D696" s="35"/>
    </row>
    <row r="697" spans="1:4">
      <c r="A697" s="19" t="s">
        <v>263</v>
      </c>
      <c r="B697" s="27">
        <f>SUM(B687:B693)</f>
        <v>59141</v>
      </c>
      <c r="D697" s="35">
        <f>B697/B686</f>
        <v>0.75429176338545523</v>
      </c>
    </row>
    <row r="698" spans="1:4">
      <c r="A698" s="19" t="s">
        <v>264</v>
      </c>
      <c r="B698" s="27">
        <f>SUM(B694:B695)</f>
        <v>19265</v>
      </c>
      <c r="D698" s="35">
        <f>B698/B686</f>
        <v>0.2457082366145448</v>
      </c>
    </row>
    <row r="699" spans="1:4">
      <c r="A699" s="24"/>
      <c r="B699" s="27"/>
      <c r="D699" s="35"/>
    </row>
    <row r="700" spans="1:4">
      <c r="A700" s="24"/>
      <c r="B700" s="27"/>
      <c r="D700" s="35"/>
    </row>
    <row r="701" spans="1:4">
      <c r="A701" s="40" t="s">
        <v>655</v>
      </c>
      <c r="B701" s="34">
        <f>SUM(B702:B715)</f>
        <v>74927</v>
      </c>
      <c r="D701" s="35"/>
    </row>
    <row r="702" spans="1:4">
      <c r="A702" s="18" t="s">
        <v>533</v>
      </c>
      <c r="B702" s="3">
        <v>7448</v>
      </c>
      <c r="C702" s="17"/>
      <c r="D702" s="18" t="s">
        <v>338</v>
      </c>
    </row>
    <row r="703" spans="1:4">
      <c r="A703" s="18" t="s">
        <v>534</v>
      </c>
      <c r="B703" s="3">
        <v>4419</v>
      </c>
      <c r="C703" s="17"/>
      <c r="D703" s="18" t="s">
        <v>338</v>
      </c>
    </row>
    <row r="704" spans="1:4">
      <c r="A704" s="18" t="s">
        <v>345</v>
      </c>
      <c r="B704" s="3">
        <v>475</v>
      </c>
      <c r="C704" s="17"/>
      <c r="D704" s="18" t="s">
        <v>338</v>
      </c>
    </row>
    <row r="705" spans="1:4">
      <c r="A705" s="18" t="s">
        <v>533</v>
      </c>
      <c r="B705" s="3">
        <v>332</v>
      </c>
      <c r="C705" s="17"/>
      <c r="D705" s="18" t="s">
        <v>655</v>
      </c>
    </row>
    <row r="706" spans="1:4">
      <c r="A706" s="18" t="s">
        <v>534</v>
      </c>
      <c r="B706" s="3">
        <v>977</v>
      </c>
      <c r="C706" s="17"/>
      <c r="D706" s="18" t="s">
        <v>655</v>
      </c>
    </row>
    <row r="707" spans="1:4">
      <c r="A707" s="18" t="s">
        <v>345</v>
      </c>
      <c r="B707" s="3">
        <v>4704</v>
      </c>
      <c r="C707" s="17"/>
      <c r="D707" s="18" t="s">
        <v>655</v>
      </c>
    </row>
    <row r="708" spans="1:4">
      <c r="A708" s="18" t="s">
        <v>347</v>
      </c>
      <c r="B708" s="3">
        <v>7862</v>
      </c>
      <c r="C708" s="17"/>
      <c r="D708" s="18" t="s">
        <v>655</v>
      </c>
    </row>
    <row r="709" spans="1:4">
      <c r="A709" s="18" t="s">
        <v>351</v>
      </c>
      <c r="B709" s="3">
        <v>4598</v>
      </c>
      <c r="C709" s="17"/>
      <c r="D709" s="18" t="s">
        <v>655</v>
      </c>
    </row>
    <row r="710" spans="1:4">
      <c r="A710" s="18" t="s">
        <v>352</v>
      </c>
      <c r="B710" s="3">
        <v>4894</v>
      </c>
      <c r="C710" s="17"/>
      <c r="D710" s="18" t="s">
        <v>655</v>
      </c>
    </row>
    <row r="711" spans="1:4">
      <c r="A711" s="18" t="s">
        <v>812</v>
      </c>
      <c r="B711" s="3">
        <v>7926</v>
      </c>
      <c r="C711" s="17"/>
      <c r="D711" s="18" t="s">
        <v>655</v>
      </c>
    </row>
    <row r="712" spans="1:4">
      <c r="A712" s="18" t="s">
        <v>353</v>
      </c>
      <c r="B712" s="4">
        <v>7853</v>
      </c>
      <c r="C712" s="17"/>
      <c r="D712" s="18" t="s">
        <v>655</v>
      </c>
    </row>
    <row r="713" spans="1:4">
      <c r="A713" s="18" t="s">
        <v>354</v>
      </c>
      <c r="B713" s="4">
        <v>8218</v>
      </c>
      <c r="C713" s="17"/>
      <c r="D713" s="18" t="s">
        <v>655</v>
      </c>
    </row>
    <row r="714" spans="1:4">
      <c r="A714" s="18" t="s">
        <v>355</v>
      </c>
      <c r="B714" s="4">
        <v>7804</v>
      </c>
      <c r="C714" s="17"/>
      <c r="D714" s="18" t="s">
        <v>655</v>
      </c>
    </row>
    <row r="715" spans="1:4">
      <c r="A715" s="18" t="s">
        <v>356</v>
      </c>
      <c r="B715" s="4">
        <v>7417</v>
      </c>
      <c r="C715" s="17"/>
      <c r="D715" s="18" t="s">
        <v>655</v>
      </c>
    </row>
    <row r="716" spans="1:4">
      <c r="A716" s="24"/>
      <c r="B716" s="27"/>
      <c r="D716" s="35"/>
    </row>
    <row r="717" spans="1:4">
      <c r="A717" s="18" t="s">
        <v>338</v>
      </c>
      <c r="B717" s="27">
        <f>SUM(B702:B704)</f>
        <v>12342</v>
      </c>
      <c r="D717" s="35">
        <f>B717/B701</f>
        <v>0.16472032778571141</v>
      </c>
    </row>
    <row r="718" spans="1:4">
      <c r="A718" s="18" t="s">
        <v>655</v>
      </c>
      <c r="B718" s="27">
        <f>SUM(B705:B715)</f>
        <v>62585</v>
      </c>
      <c r="D718" s="35">
        <f>B718/B701</f>
        <v>0.83527967221428856</v>
      </c>
    </row>
    <row r="719" spans="1:4">
      <c r="A719" s="24"/>
      <c r="B719" s="27"/>
      <c r="D719" s="35"/>
    </row>
    <row r="720" spans="1:4">
      <c r="A720" s="24"/>
      <c r="B720" s="27"/>
      <c r="D720" s="35"/>
    </row>
    <row r="721" spans="1:4">
      <c r="A721" s="45" t="s">
        <v>512</v>
      </c>
      <c r="B721" s="34">
        <f>SUM(B722:B744)</f>
        <v>77247</v>
      </c>
      <c r="D721" s="35"/>
    </row>
    <row r="722" spans="1:4">
      <c r="A722" s="21" t="s">
        <v>623</v>
      </c>
      <c r="B722" s="4">
        <v>2965</v>
      </c>
      <c r="C722" s="22"/>
      <c r="D722" s="21" t="s">
        <v>510</v>
      </c>
    </row>
    <row r="723" spans="1:4">
      <c r="A723" s="21" t="s">
        <v>645</v>
      </c>
      <c r="B723" s="4">
        <v>4711</v>
      </c>
      <c r="C723" s="22"/>
      <c r="D723" s="21" t="s">
        <v>510</v>
      </c>
    </row>
    <row r="724" spans="1:4">
      <c r="A724" s="21" t="s">
        <v>614</v>
      </c>
      <c r="B724" s="4">
        <v>3314</v>
      </c>
      <c r="C724" s="22"/>
      <c r="D724" s="21" t="s">
        <v>512</v>
      </c>
    </row>
    <row r="725" spans="1:4">
      <c r="A725" s="21" t="s">
        <v>615</v>
      </c>
      <c r="B725" s="4">
        <v>4199</v>
      </c>
      <c r="C725" s="22"/>
      <c r="D725" s="21" t="s">
        <v>512</v>
      </c>
    </row>
    <row r="726" spans="1:4">
      <c r="A726" s="21" t="s">
        <v>616</v>
      </c>
      <c r="B726" s="4">
        <v>3580</v>
      </c>
      <c r="C726" s="22"/>
      <c r="D726" s="21" t="s">
        <v>512</v>
      </c>
    </row>
    <row r="727" spans="1:4">
      <c r="A727" s="21" t="s">
        <v>617</v>
      </c>
      <c r="B727" s="4">
        <v>3354</v>
      </c>
      <c r="C727" s="22"/>
      <c r="D727" s="21" t="s">
        <v>512</v>
      </c>
    </row>
    <row r="728" spans="1:4">
      <c r="A728" s="21" t="s">
        <v>623</v>
      </c>
      <c r="B728" s="4">
        <v>852</v>
      </c>
      <c r="C728" s="22"/>
      <c r="D728" s="21" t="s">
        <v>512</v>
      </c>
    </row>
    <row r="729" spans="1:4">
      <c r="A729" s="21" t="s">
        <v>644</v>
      </c>
      <c r="B729" s="4">
        <v>3679</v>
      </c>
      <c r="C729" s="22"/>
      <c r="D729" s="21" t="s">
        <v>512</v>
      </c>
    </row>
    <row r="730" spans="1:4">
      <c r="A730" s="21" t="s">
        <v>646</v>
      </c>
      <c r="B730" s="4">
        <v>1866</v>
      </c>
      <c r="C730" s="22"/>
      <c r="D730" s="21" t="s">
        <v>512</v>
      </c>
    </row>
    <row r="731" spans="1:4">
      <c r="A731" s="21" t="s">
        <v>650</v>
      </c>
      <c r="B731" s="4">
        <v>3685</v>
      </c>
      <c r="C731" s="22"/>
      <c r="D731" s="21" t="s">
        <v>512</v>
      </c>
    </row>
    <row r="732" spans="1:4">
      <c r="A732" s="21" t="s">
        <v>327</v>
      </c>
      <c r="B732" s="4">
        <v>3707</v>
      </c>
      <c r="C732" s="22"/>
      <c r="D732" s="21" t="s">
        <v>512</v>
      </c>
    </row>
    <row r="733" spans="1:4">
      <c r="A733" s="21" t="s">
        <v>329</v>
      </c>
      <c r="B733" s="4">
        <v>4230</v>
      </c>
      <c r="C733" s="22"/>
      <c r="D733" s="21" t="s">
        <v>512</v>
      </c>
    </row>
    <row r="734" spans="1:4">
      <c r="A734" s="21" t="s">
        <v>330</v>
      </c>
      <c r="B734" s="4">
        <v>3296</v>
      </c>
      <c r="C734" s="22"/>
      <c r="D734" s="21" t="s">
        <v>512</v>
      </c>
    </row>
    <row r="735" spans="1:4">
      <c r="A735" s="21" t="s">
        <v>331</v>
      </c>
      <c r="B735" s="4">
        <v>3911</v>
      </c>
      <c r="C735" s="22"/>
      <c r="D735" s="21" t="s">
        <v>512</v>
      </c>
    </row>
    <row r="736" spans="1:4">
      <c r="A736" s="21" t="s">
        <v>332</v>
      </c>
      <c r="B736" s="4">
        <v>3425</v>
      </c>
      <c r="C736" s="22"/>
      <c r="D736" s="21" t="s">
        <v>512</v>
      </c>
    </row>
    <row r="737" spans="1:4">
      <c r="A737" s="21" t="s">
        <v>58</v>
      </c>
      <c r="B737" s="4">
        <v>3987</v>
      </c>
      <c r="C737" s="22"/>
      <c r="D737" s="21" t="s">
        <v>512</v>
      </c>
    </row>
    <row r="738" spans="1:4">
      <c r="A738" s="21" t="s">
        <v>59</v>
      </c>
      <c r="B738" s="4">
        <v>3522</v>
      </c>
      <c r="C738" s="22"/>
      <c r="D738" s="21" t="s">
        <v>512</v>
      </c>
    </row>
    <row r="739" spans="1:4">
      <c r="A739" s="21" t="s">
        <v>60</v>
      </c>
      <c r="B739" s="4">
        <v>3930</v>
      </c>
      <c r="C739" s="22"/>
      <c r="D739" s="21" t="s">
        <v>512</v>
      </c>
    </row>
    <row r="740" spans="1:4">
      <c r="A740" s="21" t="s">
        <v>61</v>
      </c>
      <c r="B740" s="4">
        <v>3464</v>
      </c>
      <c r="C740" s="22"/>
      <c r="D740" s="21" t="s">
        <v>512</v>
      </c>
    </row>
    <row r="741" spans="1:4">
      <c r="A741" s="21" t="s">
        <v>785</v>
      </c>
      <c r="B741" s="4">
        <v>3487</v>
      </c>
      <c r="C741" s="22"/>
      <c r="D741" s="21" t="s">
        <v>512</v>
      </c>
    </row>
    <row r="742" spans="1:4">
      <c r="A742" s="21" t="s">
        <v>802</v>
      </c>
      <c r="B742" s="4">
        <v>3565</v>
      </c>
      <c r="C742" s="22"/>
      <c r="D742" s="21" t="s">
        <v>512</v>
      </c>
    </row>
    <row r="743" spans="1:4">
      <c r="A743" s="21" t="s">
        <v>804</v>
      </c>
      <c r="B743" s="4">
        <v>3101</v>
      </c>
      <c r="C743" s="22"/>
      <c r="D743" s="21" t="s">
        <v>512</v>
      </c>
    </row>
    <row r="744" spans="1:4">
      <c r="A744" s="21" t="s">
        <v>646</v>
      </c>
      <c r="B744" s="4">
        <v>1417</v>
      </c>
      <c r="C744" s="22"/>
      <c r="D744" s="21" t="s">
        <v>612</v>
      </c>
    </row>
    <row r="745" spans="1:4">
      <c r="A745" s="24"/>
      <c r="B745" s="27"/>
      <c r="D745" s="35"/>
    </row>
    <row r="746" spans="1:4">
      <c r="A746" s="21" t="s">
        <v>510</v>
      </c>
      <c r="B746" s="27">
        <f>SUM(B722:B723)</f>
        <v>7676</v>
      </c>
      <c r="D746" s="35">
        <f>B746/B721</f>
        <v>9.9369554804717333E-2</v>
      </c>
    </row>
    <row r="747" spans="1:4">
      <c r="A747" s="21" t="s">
        <v>512</v>
      </c>
      <c r="B747" s="27">
        <f>SUM(B724:B743)</f>
        <v>68154</v>
      </c>
      <c r="D747" s="35">
        <f>B747/B721</f>
        <v>0.88228669074527166</v>
      </c>
    </row>
    <row r="748" spans="1:4">
      <c r="A748" s="21" t="s">
        <v>612</v>
      </c>
      <c r="B748" s="27">
        <f>B744</f>
        <v>1417</v>
      </c>
      <c r="D748" s="35">
        <f>B748/B721</f>
        <v>1.8343754450011004E-2</v>
      </c>
    </row>
    <row r="749" spans="1:4">
      <c r="A749" s="24"/>
      <c r="B749" s="27"/>
      <c r="D749" s="35"/>
    </row>
    <row r="750" spans="1:4">
      <c r="A750" s="24"/>
      <c r="B750" s="27"/>
      <c r="D750" s="35"/>
    </row>
    <row r="751" spans="1:4">
      <c r="A751" s="43" t="s">
        <v>15</v>
      </c>
      <c r="B751" s="34">
        <f>SUM(B752:B779)</f>
        <v>72417</v>
      </c>
      <c r="D751" s="35"/>
    </row>
    <row r="752" spans="1:4">
      <c r="A752" s="28" t="s">
        <v>21</v>
      </c>
      <c r="B752" s="9">
        <v>1573</v>
      </c>
      <c r="C752" s="29"/>
      <c r="D752" s="28" t="s">
        <v>15</v>
      </c>
    </row>
    <row r="753" spans="1:4">
      <c r="A753" s="28" t="s">
        <v>22</v>
      </c>
      <c r="B753" s="9">
        <v>1702</v>
      </c>
      <c r="C753" s="29"/>
      <c r="D753" s="28" t="s">
        <v>15</v>
      </c>
    </row>
    <row r="754" spans="1:4">
      <c r="A754" s="28" t="s">
        <v>25</v>
      </c>
      <c r="B754" s="9">
        <v>1744</v>
      </c>
      <c r="C754" s="29"/>
      <c r="D754" s="28" t="s">
        <v>15</v>
      </c>
    </row>
    <row r="755" spans="1:4">
      <c r="A755" s="28" t="s">
        <v>26</v>
      </c>
      <c r="B755" s="9">
        <v>1755</v>
      </c>
      <c r="C755" s="29"/>
      <c r="D755" s="28" t="s">
        <v>15</v>
      </c>
    </row>
    <row r="756" spans="1:4">
      <c r="A756" s="28" t="s">
        <v>28</v>
      </c>
      <c r="B756" s="9">
        <v>3265</v>
      </c>
      <c r="C756" s="29"/>
      <c r="D756" s="28" t="s">
        <v>15</v>
      </c>
    </row>
    <row r="757" spans="1:4">
      <c r="A757" s="28" t="s">
        <v>29</v>
      </c>
      <c r="B757" s="9">
        <v>3230</v>
      </c>
      <c r="C757" s="29"/>
      <c r="D757" s="28" t="s">
        <v>15</v>
      </c>
    </row>
    <row r="758" spans="1:4">
      <c r="A758" s="28" t="s">
        <v>30</v>
      </c>
      <c r="B758" s="9">
        <v>3692</v>
      </c>
      <c r="C758" s="29"/>
      <c r="D758" s="28" t="s">
        <v>15</v>
      </c>
    </row>
    <row r="759" spans="1:4">
      <c r="A759" s="28" t="s">
        <v>31</v>
      </c>
      <c r="B759" s="9">
        <v>3384</v>
      </c>
      <c r="C759" s="29"/>
      <c r="D759" s="28" t="s">
        <v>15</v>
      </c>
    </row>
    <row r="760" spans="1:4">
      <c r="A760" s="28" t="s">
        <v>32</v>
      </c>
      <c r="B760" s="9">
        <v>1791</v>
      </c>
      <c r="C760" s="29"/>
      <c r="D760" s="28" t="s">
        <v>15</v>
      </c>
    </row>
    <row r="761" spans="1:4">
      <c r="A761" s="28" t="s">
        <v>33</v>
      </c>
      <c r="B761" s="9">
        <v>3453</v>
      </c>
      <c r="C761" s="29"/>
      <c r="D761" s="28" t="s">
        <v>15</v>
      </c>
    </row>
    <row r="762" spans="1:4">
      <c r="A762" s="28" t="s">
        <v>38</v>
      </c>
      <c r="B762" s="9">
        <v>1637</v>
      </c>
      <c r="C762" s="29"/>
      <c r="D762" s="28" t="s">
        <v>15</v>
      </c>
    </row>
    <row r="763" spans="1:4">
      <c r="A763" s="28" t="s">
        <v>39</v>
      </c>
      <c r="B763" s="9">
        <v>1787</v>
      </c>
      <c r="C763" s="29"/>
      <c r="D763" s="28" t="s">
        <v>15</v>
      </c>
    </row>
    <row r="764" spans="1:4">
      <c r="A764" s="28" t="s">
        <v>374</v>
      </c>
      <c r="B764" s="9">
        <v>1817</v>
      </c>
      <c r="C764" s="29"/>
      <c r="D764" s="28" t="s">
        <v>15</v>
      </c>
    </row>
    <row r="765" spans="1:4">
      <c r="A765" s="28" t="s">
        <v>471</v>
      </c>
      <c r="B765" s="9">
        <v>4169</v>
      </c>
      <c r="C765" s="29"/>
      <c r="D765" s="28" t="s">
        <v>15</v>
      </c>
    </row>
    <row r="766" spans="1:4">
      <c r="A766" s="28" t="s">
        <v>472</v>
      </c>
      <c r="B766" s="9">
        <v>1863</v>
      </c>
      <c r="C766" s="29"/>
      <c r="D766" s="28" t="s">
        <v>15</v>
      </c>
    </row>
    <row r="767" spans="1:4">
      <c r="A767" s="28" t="s">
        <v>474</v>
      </c>
      <c r="B767" s="9">
        <v>1783</v>
      </c>
      <c r="C767" s="29"/>
      <c r="D767" s="28" t="s">
        <v>15</v>
      </c>
    </row>
    <row r="768" spans="1:4">
      <c r="A768" s="28" t="s">
        <v>475</v>
      </c>
      <c r="B768" s="9">
        <v>2042</v>
      </c>
      <c r="C768" s="29"/>
      <c r="D768" s="28" t="s">
        <v>15</v>
      </c>
    </row>
    <row r="769" spans="1:4">
      <c r="A769" s="28" t="s">
        <v>476</v>
      </c>
      <c r="B769" s="9">
        <v>4276</v>
      </c>
      <c r="C769" s="29"/>
      <c r="D769" s="28" t="s">
        <v>15</v>
      </c>
    </row>
    <row r="770" spans="1:4">
      <c r="A770" s="28" t="s">
        <v>484</v>
      </c>
      <c r="B770" s="9">
        <v>2031</v>
      </c>
      <c r="C770" s="29"/>
      <c r="D770" s="28" t="s">
        <v>15</v>
      </c>
    </row>
    <row r="771" spans="1:4">
      <c r="A771" s="28" t="s">
        <v>488</v>
      </c>
      <c r="B771" s="9">
        <v>2157</v>
      </c>
      <c r="C771" s="29"/>
      <c r="D771" s="28" t="s">
        <v>15</v>
      </c>
    </row>
    <row r="772" spans="1:4">
      <c r="A772" s="28" t="s">
        <v>490</v>
      </c>
      <c r="B772" s="9">
        <v>2253</v>
      </c>
      <c r="C772" s="29"/>
      <c r="D772" s="28" t="s">
        <v>15</v>
      </c>
    </row>
    <row r="773" spans="1:4">
      <c r="A773" s="28" t="s">
        <v>491</v>
      </c>
      <c r="B773" s="9">
        <v>4332</v>
      </c>
      <c r="C773" s="29"/>
      <c r="D773" s="28" t="s">
        <v>15</v>
      </c>
    </row>
    <row r="774" spans="1:4">
      <c r="A774" s="28" t="s">
        <v>492</v>
      </c>
      <c r="B774" s="9">
        <v>2188</v>
      </c>
      <c r="C774" s="29"/>
      <c r="D774" s="28" t="s">
        <v>15</v>
      </c>
    </row>
    <row r="775" spans="1:4">
      <c r="A775" s="28" t="s">
        <v>494</v>
      </c>
      <c r="B775" s="9">
        <v>2339</v>
      </c>
      <c r="C775" s="29"/>
      <c r="D775" s="28" t="s">
        <v>15</v>
      </c>
    </row>
    <row r="776" spans="1:4">
      <c r="A776" s="28" t="s">
        <v>48</v>
      </c>
      <c r="B776" s="9">
        <v>1853</v>
      </c>
      <c r="C776" s="29"/>
      <c r="D776" s="28" t="s">
        <v>15</v>
      </c>
    </row>
    <row r="777" spans="1:4">
      <c r="A777" s="28" t="s">
        <v>498</v>
      </c>
      <c r="B777" s="9">
        <v>2244</v>
      </c>
      <c r="C777" s="29"/>
      <c r="D777" s="28" t="s">
        <v>15</v>
      </c>
    </row>
    <row r="778" spans="1:4">
      <c r="A778" s="28" t="s">
        <v>499</v>
      </c>
      <c r="B778" s="9">
        <v>4089</v>
      </c>
      <c r="C778" s="29"/>
      <c r="D778" s="28" t="s">
        <v>15</v>
      </c>
    </row>
    <row r="779" spans="1:4">
      <c r="A779" s="28" t="s">
        <v>500</v>
      </c>
      <c r="B779" s="9">
        <v>3968</v>
      </c>
      <c r="C779" s="29"/>
      <c r="D779" s="28" t="s">
        <v>15</v>
      </c>
    </row>
    <row r="780" spans="1:4">
      <c r="A780" s="24"/>
      <c r="B780" s="27"/>
      <c r="D780" s="35"/>
    </row>
    <row r="781" spans="1:4">
      <c r="A781" s="28" t="s">
        <v>15</v>
      </c>
      <c r="B781" s="27">
        <f>SUM(B752:B779)</f>
        <v>72417</v>
      </c>
      <c r="D781" s="35">
        <f>B781/B751</f>
        <v>1</v>
      </c>
    </row>
    <row r="782" spans="1:4">
      <c r="A782" s="24"/>
      <c r="B782" s="27"/>
      <c r="D782" s="35"/>
    </row>
    <row r="783" spans="1:4">
      <c r="A783" s="24"/>
      <c r="B783" s="27"/>
      <c r="D783" s="35"/>
    </row>
    <row r="784" spans="1:4">
      <c r="A784" s="40" t="s">
        <v>521</v>
      </c>
      <c r="B784" s="34">
        <f>SUM(B785:B811)</f>
        <v>77608</v>
      </c>
      <c r="D784" s="35"/>
    </row>
    <row r="785" spans="1:4">
      <c r="A785" s="18" t="s">
        <v>117</v>
      </c>
      <c r="B785" s="3">
        <v>1352</v>
      </c>
      <c r="C785" s="17"/>
      <c r="D785" s="18" t="s">
        <v>653</v>
      </c>
    </row>
    <row r="786" spans="1:4">
      <c r="A786" s="18" t="s">
        <v>1002</v>
      </c>
      <c r="B786" s="3">
        <v>2506</v>
      </c>
      <c r="C786" s="17"/>
      <c r="D786" s="18" t="s">
        <v>653</v>
      </c>
    </row>
    <row r="787" spans="1:4">
      <c r="A787" s="18" t="s">
        <v>125</v>
      </c>
      <c r="B787" s="3">
        <v>4427</v>
      </c>
      <c r="C787" s="17"/>
      <c r="D787" s="18" t="s">
        <v>653</v>
      </c>
    </row>
    <row r="788" spans="1:4">
      <c r="A788" s="18" t="s">
        <v>697</v>
      </c>
      <c r="B788" s="3">
        <v>1411</v>
      </c>
      <c r="C788" s="17"/>
      <c r="D788" s="18" t="s">
        <v>521</v>
      </c>
    </row>
    <row r="789" spans="1:4">
      <c r="A789" s="18" t="s">
        <v>118</v>
      </c>
      <c r="B789" s="3">
        <v>1475</v>
      </c>
      <c r="C789" s="17"/>
      <c r="D789" s="18" t="s">
        <v>521</v>
      </c>
    </row>
    <row r="790" spans="1:4">
      <c r="A790" s="18" t="s">
        <v>119</v>
      </c>
      <c r="B790" s="3">
        <v>1281</v>
      </c>
      <c r="C790" s="17"/>
      <c r="D790" s="18" t="s">
        <v>521</v>
      </c>
    </row>
    <row r="791" spans="1:4">
      <c r="A791" s="17" t="s">
        <v>1001</v>
      </c>
      <c r="B791" s="3">
        <v>1331</v>
      </c>
      <c r="C791" s="17"/>
      <c r="D791" s="18" t="s">
        <v>521</v>
      </c>
    </row>
    <row r="792" spans="1:4">
      <c r="A792" s="18" t="s">
        <v>123</v>
      </c>
      <c r="B792" s="3">
        <v>3734</v>
      </c>
      <c r="C792" s="17"/>
      <c r="D792" s="18" t="s">
        <v>521</v>
      </c>
    </row>
    <row r="793" spans="1:4">
      <c r="A793" s="18" t="s">
        <v>124</v>
      </c>
      <c r="B793" s="3">
        <v>3862</v>
      </c>
      <c r="C793" s="17"/>
      <c r="D793" s="18" t="s">
        <v>521</v>
      </c>
    </row>
    <row r="794" spans="1:4">
      <c r="A794" s="18" t="s">
        <v>126</v>
      </c>
      <c r="B794" s="3">
        <v>4503</v>
      </c>
      <c r="C794" s="17"/>
      <c r="D794" s="18" t="s">
        <v>521</v>
      </c>
    </row>
    <row r="795" spans="1:4">
      <c r="A795" s="18" t="s">
        <v>1049</v>
      </c>
      <c r="B795" s="3">
        <v>2902</v>
      </c>
      <c r="C795" s="17"/>
      <c r="D795" s="18" t="s">
        <v>521</v>
      </c>
    </row>
    <row r="796" spans="1:4">
      <c r="A796" s="18" t="s">
        <v>65</v>
      </c>
      <c r="B796" s="3">
        <v>2442</v>
      </c>
      <c r="C796" s="17"/>
      <c r="D796" s="18" t="s">
        <v>521</v>
      </c>
    </row>
    <row r="797" spans="1:4">
      <c r="A797" s="18" t="s">
        <v>246</v>
      </c>
      <c r="B797" s="3">
        <v>3979</v>
      </c>
      <c r="C797" s="17"/>
      <c r="D797" s="18" t="s">
        <v>521</v>
      </c>
    </row>
    <row r="798" spans="1:4">
      <c r="A798" s="18" t="s">
        <v>520</v>
      </c>
      <c r="B798" s="3">
        <v>4213</v>
      </c>
      <c r="C798" s="17"/>
      <c r="D798" s="18" t="s">
        <v>521</v>
      </c>
    </row>
    <row r="799" spans="1:4">
      <c r="A799" s="18" t="s">
        <v>247</v>
      </c>
      <c r="B799" s="3">
        <v>2787</v>
      </c>
      <c r="C799" s="17"/>
      <c r="D799" s="18" t="s">
        <v>521</v>
      </c>
    </row>
    <row r="800" spans="1:4">
      <c r="A800" s="18" t="s">
        <v>248</v>
      </c>
      <c r="B800" s="3">
        <v>2477</v>
      </c>
      <c r="C800" s="17"/>
      <c r="D800" s="18" t="s">
        <v>521</v>
      </c>
    </row>
    <row r="801" spans="1:4">
      <c r="A801" s="18" t="s">
        <v>249</v>
      </c>
      <c r="B801" s="3">
        <v>3689</v>
      </c>
      <c r="C801" s="17"/>
      <c r="D801" s="18" t="s">
        <v>521</v>
      </c>
    </row>
    <row r="802" spans="1:4">
      <c r="A802" s="18" t="s">
        <v>664</v>
      </c>
      <c r="B802" s="3">
        <v>2573</v>
      </c>
      <c r="C802" s="17"/>
      <c r="D802" s="18" t="s">
        <v>521</v>
      </c>
    </row>
    <row r="803" spans="1:4">
      <c r="A803" s="18" t="s">
        <v>250</v>
      </c>
      <c r="B803" s="3">
        <v>2780</v>
      </c>
      <c r="C803" s="17"/>
      <c r="D803" s="18" t="s">
        <v>521</v>
      </c>
    </row>
    <row r="804" spans="1:4">
      <c r="A804" s="18" t="s">
        <v>8</v>
      </c>
      <c r="B804" s="3">
        <v>2610</v>
      </c>
      <c r="C804" s="17"/>
      <c r="D804" s="18" t="s">
        <v>521</v>
      </c>
    </row>
    <row r="805" spans="1:4">
      <c r="A805" s="18" t="s">
        <v>9</v>
      </c>
      <c r="B805" s="3">
        <v>4003</v>
      </c>
      <c r="C805" s="17"/>
      <c r="D805" s="18" t="s">
        <v>521</v>
      </c>
    </row>
    <row r="806" spans="1:4">
      <c r="A806" s="18" t="s">
        <v>10</v>
      </c>
      <c r="B806" s="3">
        <v>2752</v>
      </c>
      <c r="C806" s="17"/>
      <c r="D806" s="18" t="s">
        <v>521</v>
      </c>
    </row>
    <row r="807" spans="1:4">
      <c r="A807" s="18" t="s">
        <v>11</v>
      </c>
      <c r="B807" s="3">
        <v>2760</v>
      </c>
      <c r="C807" s="17"/>
      <c r="D807" s="18" t="s">
        <v>521</v>
      </c>
    </row>
    <row r="808" spans="1:4">
      <c r="A808" s="18" t="s">
        <v>12</v>
      </c>
      <c r="B808" s="3">
        <v>2493</v>
      </c>
      <c r="C808" s="17"/>
      <c r="D808" s="18" t="s">
        <v>521</v>
      </c>
    </row>
    <row r="809" spans="1:4">
      <c r="A809" s="18" t="s">
        <v>13</v>
      </c>
      <c r="B809" s="3">
        <v>3848</v>
      </c>
      <c r="C809" s="17"/>
      <c r="D809" s="18" t="s">
        <v>521</v>
      </c>
    </row>
    <row r="810" spans="1:4">
      <c r="A810" s="18" t="s">
        <v>14</v>
      </c>
      <c r="B810" s="3">
        <v>4119</v>
      </c>
      <c r="C810" s="17"/>
      <c r="D810" s="18" t="s">
        <v>521</v>
      </c>
    </row>
    <row r="811" spans="1:4">
      <c r="A811" s="18" t="s">
        <v>1049</v>
      </c>
      <c r="B811" s="3">
        <v>1299</v>
      </c>
      <c r="C811" s="17"/>
      <c r="D811" s="18" t="s">
        <v>522</v>
      </c>
    </row>
    <row r="812" spans="1:4">
      <c r="A812" s="18"/>
      <c r="B812" s="3"/>
      <c r="C812" s="17"/>
      <c r="D812" s="18"/>
    </row>
    <row r="813" spans="1:4">
      <c r="A813" s="18" t="s">
        <v>653</v>
      </c>
      <c r="B813" s="3">
        <f>SUM(B785:B787)</f>
        <v>8285</v>
      </c>
      <c r="C813" s="17"/>
      <c r="D813" s="50">
        <f>B813/B784</f>
        <v>0.1067544583032677</v>
      </c>
    </row>
    <row r="814" spans="1:4">
      <c r="A814" s="18" t="s">
        <v>521</v>
      </c>
      <c r="B814" s="3">
        <f>SUM(B788:B810)</f>
        <v>68024</v>
      </c>
      <c r="C814" s="17"/>
      <c r="D814" s="50">
        <f>B814/B784</f>
        <v>0.8765075765385012</v>
      </c>
    </row>
    <row r="815" spans="1:4">
      <c r="A815" s="18" t="s">
        <v>522</v>
      </c>
      <c r="B815" s="3">
        <f>B811</f>
        <v>1299</v>
      </c>
      <c r="C815" s="17"/>
      <c r="D815" s="50">
        <f>B815/B784</f>
        <v>1.6737965158231109E-2</v>
      </c>
    </row>
    <row r="816" spans="1:4">
      <c r="A816" s="24"/>
      <c r="B816" s="27"/>
      <c r="D816" s="35"/>
    </row>
    <row r="817" spans="1:4">
      <c r="A817" s="24"/>
      <c r="B817" s="27"/>
      <c r="D817" s="35"/>
    </row>
    <row r="818" spans="1:4">
      <c r="A818" s="48" t="s">
        <v>310</v>
      </c>
      <c r="B818" s="34">
        <f>SUM(B819:B841)</f>
        <v>71138</v>
      </c>
      <c r="D818" s="35"/>
    </row>
    <row r="819" spans="1:4">
      <c r="A819" s="11" t="s">
        <v>908</v>
      </c>
      <c r="B819" s="9">
        <v>2536</v>
      </c>
      <c r="C819" s="12"/>
      <c r="D819" s="11" t="s">
        <v>805</v>
      </c>
    </row>
    <row r="820" spans="1:4">
      <c r="A820" s="11" t="s">
        <v>665</v>
      </c>
      <c r="B820" s="9">
        <v>2947</v>
      </c>
      <c r="C820" s="12"/>
      <c r="D820" s="11" t="s">
        <v>805</v>
      </c>
    </row>
    <row r="821" spans="1:4">
      <c r="A821" s="11" t="s">
        <v>259</v>
      </c>
      <c r="B821" s="9">
        <v>3321</v>
      </c>
      <c r="C821" s="12"/>
      <c r="D821" s="11" t="s">
        <v>310</v>
      </c>
    </row>
    <row r="822" spans="1:4">
      <c r="A822" s="11" t="s">
        <v>933</v>
      </c>
      <c r="B822" s="9">
        <v>3412</v>
      </c>
      <c r="C822" s="12"/>
      <c r="D822" s="11" t="s">
        <v>310</v>
      </c>
    </row>
    <row r="823" spans="1:4">
      <c r="A823" s="11" t="s">
        <v>938</v>
      </c>
      <c r="B823" s="9">
        <v>3407</v>
      </c>
      <c r="C823" s="12"/>
      <c r="D823" s="11" t="s">
        <v>310</v>
      </c>
    </row>
    <row r="824" spans="1:4">
      <c r="A824" s="11" t="s">
        <v>750</v>
      </c>
      <c r="B824" s="9">
        <v>1330</v>
      </c>
      <c r="C824" s="12"/>
      <c r="D824" s="11" t="s">
        <v>310</v>
      </c>
    </row>
    <row r="825" spans="1:4">
      <c r="A825" s="11" t="s">
        <v>939</v>
      </c>
      <c r="B825" s="9">
        <v>3135</v>
      </c>
      <c r="C825" s="12"/>
      <c r="D825" s="11" t="s">
        <v>310</v>
      </c>
    </row>
    <row r="826" spans="1:4">
      <c r="A826" s="11" t="s">
        <v>860</v>
      </c>
      <c r="B826" s="9">
        <v>2559</v>
      </c>
      <c r="C826" s="12"/>
      <c r="D826" s="11" t="s">
        <v>310</v>
      </c>
    </row>
    <row r="827" spans="1:4">
      <c r="A827" s="11" t="s">
        <v>967</v>
      </c>
      <c r="B827" s="9">
        <v>3621</v>
      </c>
      <c r="C827" s="12"/>
      <c r="D827" s="11" t="s">
        <v>310</v>
      </c>
    </row>
    <row r="828" spans="1:4">
      <c r="A828" s="11" t="s">
        <v>836</v>
      </c>
      <c r="B828" s="9">
        <v>3212</v>
      </c>
      <c r="C828" s="12"/>
      <c r="D828" s="11" t="s">
        <v>310</v>
      </c>
    </row>
    <row r="829" spans="1:4">
      <c r="A829" s="11" t="s">
        <v>940</v>
      </c>
      <c r="B829" s="9">
        <v>3361</v>
      </c>
      <c r="C829" s="12"/>
      <c r="D829" s="11" t="s">
        <v>310</v>
      </c>
    </row>
    <row r="830" spans="1:4">
      <c r="A830" s="11" t="s">
        <v>838</v>
      </c>
      <c r="B830" s="9">
        <v>3014</v>
      </c>
      <c r="C830" s="12"/>
      <c r="D830" s="11" t="s">
        <v>310</v>
      </c>
    </row>
    <row r="831" spans="1:4">
      <c r="A831" s="11" t="s">
        <v>949</v>
      </c>
      <c r="B831" s="9">
        <v>3631</v>
      </c>
      <c r="C831" s="12"/>
      <c r="D831" s="11" t="s">
        <v>310</v>
      </c>
    </row>
    <row r="832" spans="1:4">
      <c r="A832" s="11" t="s">
        <v>871</v>
      </c>
      <c r="B832" s="9">
        <v>3401</v>
      </c>
      <c r="C832" s="12"/>
      <c r="D832" s="11" t="s">
        <v>310</v>
      </c>
    </row>
    <row r="833" spans="1:4">
      <c r="A833" s="11" t="s">
        <v>957</v>
      </c>
      <c r="B833" s="9">
        <v>3323</v>
      </c>
      <c r="C833" s="12"/>
      <c r="D833" s="11" t="s">
        <v>310</v>
      </c>
    </row>
    <row r="834" spans="1:4">
      <c r="A834" s="11" t="s">
        <v>958</v>
      </c>
      <c r="B834" s="9">
        <v>3290</v>
      </c>
      <c r="C834" s="12"/>
      <c r="D834" s="11" t="s">
        <v>310</v>
      </c>
    </row>
    <row r="835" spans="1:4">
      <c r="A835" s="11" t="s">
        <v>950</v>
      </c>
      <c r="B835" s="9">
        <v>3093</v>
      </c>
      <c r="C835" s="12"/>
      <c r="D835" s="11" t="s">
        <v>310</v>
      </c>
    </row>
    <row r="836" spans="1:4">
      <c r="A836" s="11" t="s">
        <v>951</v>
      </c>
      <c r="B836" s="9">
        <v>3030</v>
      </c>
      <c r="C836" s="12"/>
      <c r="D836" s="11" t="s">
        <v>310</v>
      </c>
    </row>
    <row r="837" spans="1:4">
      <c r="A837" s="11" t="s">
        <v>952</v>
      </c>
      <c r="B837" s="9">
        <v>3012</v>
      </c>
      <c r="C837" s="12"/>
      <c r="D837" s="11" t="s">
        <v>310</v>
      </c>
    </row>
    <row r="838" spans="1:4">
      <c r="A838" s="11" t="s">
        <v>953</v>
      </c>
      <c r="B838" s="9">
        <v>3224</v>
      </c>
      <c r="C838" s="12"/>
      <c r="D838" s="11" t="s">
        <v>310</v>
      </c>
    </row>
    <row r="839" spans="1:4">
      <c r="A839" s="11" t="s">
        <v>668</v>
      </c>
      <c r="B839" s="9">
        <v>2782</v>
      </c>
      <c r="C839" s="12"/>
      <c r="D839" s="11" t="s">
        <v>310</v>
      </c>
    </row>
    <row r="840" spans="1:4">
      <c r="A840" s="11" t="s">
        <v>669</v>
      </c>
      <c r="B840" s="9">
        <v>2903</v>
      </c>
      <c r="C840" s="12"/>
      <c r="D840" s="11" t="s">
        <v>310</v>
      </c>
    </row>
    <row r="841" spans="1:4">
      <c r="A841" s="15" t="s">
        <v>965</v>
      </c>
      <c r="B841" s="9">
        <v>3594</v>
      </c>
      <c r="C841" s="12"/>
      <c r="D841" s="15" t="s">
        <v>310</v>
      </c>
    </row>
    <row r="842" spans="1:4">
      <c r="A842" s="24"/>
      <c r="B842" s="27"/>
      <c r="D842" s="35"/>
    </row>
    <row r="843" spans="1:4">
      <c r="A843" s="11" t="s">
        <v>805</v>
      </c>
      <c r="B843" s="27">
        <f>SUM(B819:B820)</f>
        <v>5483</v>
      </c>
      <c r="D843" s="35">
        <f>B843/B818</f>
        <v>7.7075543310185832E-2</v>
      </c>
    </row>
    <row r="844" spans="1:4">
      <c r="A844" s="11" t="s">
        <v>310</v>
      </c>
      <c r="B844" s="27">
        <f>SUM(B821:B841)</f>
        <v>65655</v>
      </c>
      <c r="D844" s="35">
        <f>B844/B818</f>
        <v>0.92292445668981415</v>
      </c>
    </row>
    <row r="845" spans="1:4">
      <c r="A845" s="24"/>
      <c r="B845" s="27"/>
      <c r="D845" s="35"/>
    </row>
    <row r="846" spans="1:4">
      <c r="A846" s="18"/>
      <c r="B846" s="3"/>
      <c r="C846" s="17"/>
      <c r="D846" s="18"/>
    </row>
    <row r="847" spans="1:4">
      <c r="A847" s="45" t="s">
        <v>153</v>
      </c>
      <c r="B847" s="36">
        <f>SUM(B848:B859)</f>
        <v>72332</v>
      </c>
      <c r="C847" s="17"/>
      <c r="D847" s="18"/>
    </row>
    <row r="848" spans="1:4">
      <c r="A848" s="21" t="s">
        <v>901</v>
      </c>
      <c r="B848" s="3">
        <v>3517</v>
      </c>
      <c r="C848" s="22"/>
      <c r="D848" s="21" t="s">
        <v>152</v>
      </c>
    </row>
    <row r="849" spans="1:4">
      <c r="A849" s="21" t="s">
        <v>700</v>
      </c>
      <c r="B849" s="3">
        <v>6607</v>
      </c>
      <c r="C849" s="22"/>
      <c r="D849" s="21" t="s">
        <v>153</v>
      </c>
    </row>
    <row r="850" spans="1:4">
      <c r="A850" s="21" t="s">
        <v>897</v>
      </c>
      <c r="B850" s="3">
        <v>4663</v>
      </c>
      <c r="C850" s="22"/>
      <c r="D850" s="21" t="s">
        <v>153</v>
      </c>
    </row>
    <row r="851" spans="1:4">
      <c r="A851" s="21" t="s">
        <v>302</v>
      </c>
      <c r="B851" s="3">
        <v>6430</v>
      </c>
      <c r="C851" s="22"/>
      <c r="D851" s="21" t="s">
        <v>153</v>
      </c>
    </row>
    <row r="852" spans="1:4">
      <c r="A852" s="21" t="s">
        <v>899</v>
      </c>
      <c r="B852" s="3">
        <v>8073</v>
      </c>
      <c r="C852" s="22"/>
      <c r="D852" s="21" t="s">
        <v>153</v>
      </c>
    </row>
    <row r="853" spans="1:4">
      <c r="A853" s="21" t="s">
        <v>900</v>
      </c>
      <c r="B853" s="4">
        <v>8061</v>
      </c>
      <c r="C853" s="22"/>
      <c r="D853" s="21" t="s">
        <v>153</v>
      </c>
    </row>
    <row r="854" spans="1:4">
      <c r="A854" s="21" t="s">
        <v>901</v>
      </c>
      <c r="B854" s="4">
        <v>3131</v>
      </c>
      <c r="C854" s="22"/>
      <c r="D854" s="21" t="s">
        <v>153</v>
      </c>
    </row>
    <row r="855" spans="1:4">
      <c r="A855" s="21" t="s">
        <v>397</v>
      </c>
      <c r="B855" s="4">
        <v>7248</v>
      </c>
      <c r="C855" s="22"/>
      <c r="D855" s="21" t="s">
        <v>153</v>
      </c>
    </row>
    <row r="856" spans="1:4">
      <c r="A856" s="21" t="s">
        <v>813</v>
      </c>
      <c r="B856" s="4">
        <v>2484</v>
      </c>
      <c r="C856" s="22"/>
      <c r="D856" s="21" t="s">
        <v>153</v>
      </c>
    </row>
    <row r="857" spans="1:4">
      <c r="A857" s="21" t="s">
        <v>580</v>
      </c>
      <c r="B857" s="3">
        <v>7799</v>
      </c>
      <c r="C857" s="22"/>
      <c r="D857" s="21" t="s">
        <v>153</v>
      </c>
    </row>
    <row r="858" spans="1:4">
      <c r="A858" s="21" t="s">
        <v>906</v>
      </c>
      <c r="B858" s="4">
        <v>8250</v>
      </c>
      <c r="C858" s="22"/>
      <c r="D858" s="21" t="s">
        <v>153</v>
      </c>
    </row>
    <row r="859" spans="1:4">
      <c r="A859" s="21" t="s">
        <v>907</v>
      </c>
      <c r="B859" s="4">
        <v>6069</v>
      </c>
      <c r="C859" s="22"/>
      <c r="D859" s="21" t="s">
        <v>153</v>
      </c>
    </row>
    <row r="860" spans="1:4">
      <c r="A860" s="18"/>
      <c r="B860" s="3"/>
      <c r="C860" s="17"/>
      <c r="D860" s="18"/>
    </row>
    <row r="861" spans="1:4">
      <c r="A861" s="21" t="s">
        <v>152</v>
      </c>
      <c r="B861" s="3">
        <f>B848</f>
        <v>3517</v>
      </c>
      <c r="C861" s="17"/>
      <c r="D861" s="50">
        <f>B861/B847</f>
        <v>4.8623016092462536E-2</v>
      </c>
    </row>
    <row r="862" spans="1:4">
      <c r="A862" s="21" t="s">
        <v>153</v>
      </c>
      <c r="B862" s="3">
        <f>SUM(B849:B859)</f>
        <v>68815</v>
      </c>
      <c r="C862" s="17"/>
      <c r="D862" s="50">
        <f>B862/B847</f>
        <v>0.95137698390753744</v>
      </c>
    </row>
    <row r="863" spans="1:4">
      <c r="A863" s="18"/>
      <c r="B863" s="3"/>
      <c r="C863" s="17"/>
      <c r="D863" s="18"/>
    </row>
    <row r="864" spans="1:4">
      <c r="A864" s="18"/>
      <c r="B864" s="3"/>
      <c r="C864" s="17"/>
      <c r="D864" s="18"/>
    </row>
    <row r="865" spans="1:4">
      <c r="A865" s="48" t="s">
        <v>312</v>
      </c>
      <c r="B865" s="36">
        <f>SUM(B866:B891)</f>
        <v>73971</v>
      </c>
      <c r="C865" s="17"/>
      <c r="D865" s="18"/>
    </row>
    <row r="866" spans="1:4">
      <c r="A866" s="11" t="s">
        <v>927</v>
      </c>
      <c r="B866" s="9">
        <v>1850</v>
      </c>
      <c r="C866" s="12"/>
      <c r="D866" s="11" t="s">
        <v>47</v>
      </c>
    </row>
    <row r="867" spans="1:4">
      <c r="A867" s="11" t="s">
        <v>260</v>
      </c>
      <c r="B867" s="9">
        <v>2413</v>
      </c>
      <c r="C867" s="12"/>
      <c r="D867" s="11" t="s">
        <v>47</v>
      </c>
    </row>
    <row r="868" spans="1:4">
      <c r="A868" s="11" t="s">
        <v>743</v>
      </c>
      <c r="B868" s="9">
        <v>3387</v>
      </c>
      <c r="C868" s="12"/>
      <c r="D868" s="11" t="s">
        <v>47</v>
      </c>
    </row>
    <row r="869" spans="1:4">
      <c r="A869" s="11" t="s">
        <v>744</v>
      </c>
      <c r="B869" s="9">
        <v>3107</v>
      </c>
      <c r="C869" s="12"/>
      <c r="D869" s="11" t="s">
        <v>47</v>
      </c>
    </row>
    <row r="870" spans="1:4">
      <c r="A870" s="11" t="s">
        <v>741</v>
      </c>
      <c r="B870" s="9">
        <v>503</v>
      </c>
      <c r="C870" s="12"/>
      <c r="D870" s="11" t="s">
        <v>47</v>
      </c>
    </row>
    <row r="871" spans="1:4">
      <c r="A871" s="11" t="s">
        <v>917</v>
      </c>
      <c r="B871" s="9">
        <v>3397</v>
      </c>
      <c r="C871" s="12"/>
      <c r="D871" s="11" t="s">
        <v>312</v>
      </c>
    </row>
    <row r="872" spans="1:4">
      <c r="A872" s="11" t="s">
        <v>927</v>
      </c>
      <c r="B872" s="9">
        <v>2252</v>
      </c>
      <c r="C872" s="12"/>
      <c r="D872" s="11" t="s">
        <v>312</v>
      </c>
    </row>
    <row r="873" spans="1:4">
      <c r="A873" s="11" t="s">
        <v>876</v>
      </c>
      <c r="B873" s="9">
        <v>3140</v>
      </c>
      <c r="C873" s="12"/>
      <c r="D873" s="11" t="s">
        <v>312</v>
      </c>
    </row>
    <row r="874" spans="1:4">
      <c r="A874" s="11" t="s">
        <v>260</v>
      </c>
      <c r="B874" s="9">
        <v>1031</v>
      </c>
      <c r="C874" s="12"/>
      <c r="D874" s="11" t="s">
        <v>312</v>
      </c>
    </row>
    <row r="875" spans="1:4">
      <c r="A875" s="11" t="s">
        <v>745</v>
      </c>
      <c r="B875" s="9">
        <v>3504</v>
      </c>
      <c r="C875" s="12"/>
      <c r="D875" s="11" t="s">
        <v>312</v>
      </c>
    </row>
    <row r="876" spans="1:4">
      <c r="A876" s="11" t="s">
        <v>934</v>
      </c>
      <c r="B876" s="9">
        <v>3734</v>
      </c>
      <c r="C876" s="12"/>
      <c r="D876" s="11" t="s">
        <v>312</v>
      </c>
    </row>
    <row r="877" spans="1:4">
      <c r="A877" s="11" t="s">
        <v>672</v>
      </c>
      <c r="B877" s="9">
        <v>2993</v>
      </c>
      <c r="C877" s="12"/>
      <c r="D877" s="11" t="s">
        <v>312</v>
      </c>
    </row>
    <row r="878" spans="1:4">
      <c r="A878" s="11" t="s">
        <v>837</v>
      </c>
      <c r="B878" s="9">
        <v>3157</v>
      </c>
      <c r="C878" s="12"/>
      <c r="D878" s="11" t="s">
        <v>312</v>
      </c>
    </row>
    <row r="879" spans="1:4">
      <c r="A879" s="11" t="s">
        <v>942</v>
      </c>
      <c r="B879" s="9">
        <v>3477</v>
      </c>
      <c r="C879" s="12"/>
      <c r="D879" s="11" t="s">
        <v>312</v>
      </c>
    </row>
    <row r="880" spans="1:4">
      <c r="A880" s="11" t="s">
        <v>943</v>
      </c>
      <c r="B880" s="9">
        <v>3211</v>
      </c>
      <c r="C880" s="12"/>
      <c r="D880" s="11" t="s">
        <v>312</v>
      </c>
    </row>
    <row r="881" spans="1:4">
      <c r="A881" s="11" t="s">
        <v>843</v>
      </c>
      <c r="B881" s="9">
        <v>3233</v>
      </c>
      <c r="C881" s="12"/>
      <c r="D881" s="11" t="s">
        <v>312</v>
      </c>
    </row>
    <row r="882" spans="1:4">
      <c r="A882" s="11" t="s">
        <v>852</v>
      </c>
      <c r="B882" s="9">
        <v>2903</v>
      </c>
      <c r="C882" s="12"/>
      <c r="D882" s="11" t="s">
        <v>312</v>
      </c>
    </row>
    <row r="883" spans="1:4">
      <c r="A883" s="11" t="s">
        <v>853</v>
      </c>
      <c r="B883" s="9">
        <v>2907</v>
      </c>
      <c r="C883" s="12"/>
      <c r="D883" s="11" t="s">
        <v>312</v>
      </c>
    </row>
    <row r="884" spans="1:4">
      <c r="A884" s="11" t="s">
        <v>854</v>
      </c>
      <c r="B884" s="9">
        <v>2938</v>
      </c>
      <c r="C884" s="12"/>
      <c r="D884" s="11" t="s">
        <v>312</v>
      </c>
    </row>
    <row r="885" spans="1:4">
      <c r="A885" s="11" t="s">
        <v>947</v>
      </c>
      <c r="B885" s="9">
        <v>3145</v>
      </c>
      <c r="C885" s="12"/>
      <c r="D885" s="11" t="s">
        <v>312</v>
      </c>
    </row>
    <row r="886" spans="1:4">
      <c r="A886" s="11" t="s">
        <v>872</v>
      </c>
      <c r="B886" s="9">
        <v>3424</v>
      </c>
      <c r="C886" s="12"/>
      <c r="D886" s="11" t="s">
        <v>312</v>
      </c>
    </row>
    <row r="887" spans="1:4">
      <c r="A887" s="11" t="s">
        <v>464</v>
      </c>
      <c r="B887" s="9">
        <v>2668</v>
      </c>
      <c r="C887" s="12"/>
      <c r="D887" s="11" t="s">
        <v>312</v>
      </c>
    </row>
    <row r="888" spans="1:4">
      <c r="A888" s="11" t="s">
        <v>465</v>
      </c>
      <c r="B888" s="9">
        <v>3011</v>
      </c>
      <c r="C888" s="12"/>
      <c r="D888" s="11" t="s">
        <v>312</v>
      </c>
    </row>
    <row r="889" spans="1:4">
      <c r="A889" s="11" t="s">
        <v>960</v>
      </c>
      <c r="B889" s="9">
        <v>3591</v>
      </c>
      <c r="C889" s="12"/>
      <c r="D889" s="11" t="s">
        <v>312</v>
      </c>
    </row>
    <row r="890" spans="1:4">
      <c r="A890" s="11" t="s">
        <v>741</v>
      </c>
      <c r="B890" s="9">
        <v>3344</v>
      </c>
      <c r="C890" s="12"/>
      <c r="D890" s="11" t="s">
        <v>312</v>
      </c>
    </row>
    <row r="891" spans="1:4">
      <c r="A891" s="18" t="s">
        <v>1068</v>
      </c>
      <c r="B891" s="13">
        <v>1651</v>
      </c>
      <c r="C891" s="17"/>
      <c r="D891" s="11" t="s">
        <v>312</v>
      </c>
    </row>
    <row r="892" spans="1:4">
      <c r="A892" s="18"/>
      <c r="B892" s="3"/>
      <c r="C892" s="17"/>
      <c r="D892" s="18"/>
    </row>
    <row r="893" spans="1:4">
      <c r="A893" s="11" t="s">
        <v>47</v>
      </c>
      <c r="B893" s="3">
        <f>SUM(B866:B870)</f>
        <v>11260</v>
      </c>
      <c r="C893" s="17"/>
      <c r="D893" s="50">
        <f>B893/B865</f>
        <v>0.15222181665787943</v>
      </c>
    </row>
    <row r="894" spans="1:4">
      <c r="A894" s="11" t="s">
        <v>312</v>
      </c>
      <c r="B894" s="3">
        <f>SUM(B871:B891)</f>
        <v>62711</v>
      </c>
      <c r="C894" s="17"/>
      <c r="D894" s="50">
        <f>B894/B865</f>
        <v>0.84777818334212052</v>
      </c>
    </row>
    <row r="895" spans="1:4">
      <c r="A895" s="18"/>
      <c r="B895" s="3"/>
      <c r="C895" s="17"/>
      <c r="D895" s="18"/>
    </row>
    <row r="896" spans="1:4">
      <c r="A896" s="18"/>
      <c r="B896" s="3"/>
      <c r="C896" s="17"/>
      <c r="D896" s="18"/>
    </row>
    <row r="897" spans="1:4">
      <c r="A897" s="44" t="s">
        <v>595</v>
      </c>
      <c r="B897" s="36">
        <f>SUM(B898:B920)</f>
        <v>71843</v>
      </c>
      <c r="C897" s="17"/>
      <c r="D897" s="18"/>
    </row>
    <row r="898" spans="1:4">
      <c r="A898" s="10" t="s">
        <v>460</v>
      </c>
      <c r="B898" s="3">
        <v>7936</v>
      </c>
      <c r="C898" s="23"/>
      <c r="D898" s="10" t="s">
        <v>594</v>
      </c>
    </row>
    <row r="899" spans="1:4">
      <c r="A899" s="10" t="s">
        <v>461</v>
      </c>
      <c r="B899" s="3">
        <v>5123</v>
      </c>
      <c r="C899" s="23"/>
      <c r="D899" s="10" t="s">
        <v>594</v>
      </c>
    </row>
    <row r="900" spans="1:4">
      <c r="A900" s="10" t="s">
        <v>607</v>
      </c>
      <c r="B900" s="3">
        <v>1714</v>
      </c>
      <c r="C900" s="23"/>
      <c r="D900" s="10" t="s">
        <v>595</v>
      </c>
    </row>
    <row r="901" spans="1:4">
      <c r="A901" s="10" t="s">
        <v>450</v>
      </c>
      <c r="B901" s="3">
        <v>1841</v>
      </c>
      <c r="C901" s="23"/>
      <c r="D901" s="10" t="s">
        <v>595</v>
      </c>
    </row>
    <row r="902" spans="1:4">
      <c r="A902" s="10" t="s">
        <v>99</v>
      </c>
      <c r="B902" s="3">
        <v>5798</v>
      </c>
      <c r="C902" s="23"/>
      <c r="D902" s="10" t="s">
        <v>595</v>
      </c>
    </row>
    <row r="903" spans="1:4">
      <c r="A903" s="10" t="s">
        <v>700</v>
      </c>
      <c r="B903" s="3">
        <v>1722</v>
      </c>
      <c r="C903" s="23"/>
      <c r="D903" s="10" t="s">
        <v>595</v>
      </c>
    </row>
    <row r="904" spans="1:4">
      <c r="A904" s="10" t="s">
        <v>277</v>
      </c>
      <c r="B904" s="3">
        <v>5096</v>
      </c>
      <c r="C904" s="23"/>
      <c r="D904" s="10" t="s">
        <v>595</v>
      </c>
    </row>
    <row r="905" spans="1:4">
      <c r="A905" s="10" t="s">
        <v>278</v>
      </c>
      <c r="B905" s="3">
        <v>1935</v>
      </c>
      <c r="C905" s="23"/>
      <c r="D905" s="10" t="s">
        <v>595</v>
      </c>
    </row>
    <row r="906" spans="1:4">
      <c r="A906" s="10" t="s">
        <v>280</v>
      </c>
      <c r="B906" s="3">
        <v>1499</v>
      </c>
      <c r="C906" s="23"/>
      <c r="D906" s="10" t="s">
        <v>595</v>
      </c>
    </row>
    <row r="907" spans="1:4">
      <c r="A907" s="10" t="s">
        <v>281</v>
      </c>
      <c r="B907" s="3">
        <v>1647</v>
      </c>
      <c r="C907" s="23"/>
      <c r="D907" s="10" t="s">
        <v>595</v>
      </c>
    </row>
    <row r="908" spans="1:4">
      <c r="A908" s="10" t="s">
        <v>718</v>
      </c>
      <c r="B908" s="3">
        <v>4408</v>
      </c>
      <c r="C908" s="23"/>
      <c r="D908" s="10" t="s">
        <v>595</v>
      </c>
    </row>
    <row r="909" spans="1:4">
      <c r="A909" s="10" t="s">
        <v>722</v>
      </c>
      <c r="B909" s="4">
        <v>1487</v>
      </c>
      <c r="C909" s="23"/>
      <c r="D909" s="10" t="s">
        <v>595</v>
      </c>
    </row>
    <row r="910" spans="1:4">
      <c r="A910" s="10" t="s">
        <v>0</v>
      </c>
      <c r="B910" s="4">
        <v>3688</v>
      </c>
      <c r="C910" s="23"/>
      <c r="D910" s="10" t="s">
        <v>595</v>
      </c>
    </row>
    <row r="911" spans="1:4">
      <c r="A911" s="10" t="s">
        <v>723</v>
      </c>
      <c r="B911" s="4">
        <v>3566</v>
      </c>
      <c r="C911" s="23"/>
      <c r="D911" s="10" t="s">
        <v>595</v>
      </c>
    </row>
    <row r="912" spans="1:4">
      <c r="A912" s="10" t="s">
        <v>724</v>
      </c>
      <c r="B912" s="4">
        <v>3801</v>
      </c>
      <c r="C912" s="23"/>
      <c r="D912" s="10" t="s">
        <v>595</v>
      </c>
    </row>
    <row r="913" spans="1:4">
      <c r="A913" s="10" t="s">
        <v>725</v>
      </c>
      <c r="B913" s="4">
        <v>1546</v>
      </c>
      <c r="C913" s="23"/>
      <c r="D913" s="10" t="s">
        <v>595</v>
      </c>
    </row>
    <row r="914" spans="1:4">
      <c r="A914" s="10" t="s">
        <v>726</v>
      </c>
      <c r="B914" s="4">
        <v>6082</v>
      </c>
      <c r="C914" s="23"/>
      <c r="D914" s="10" t="s">
        <v>595</v>
      </c>
    </row>
    <row r="915" spans="1:4">
      <c r="A915" s="10" t="s">
        <v>727</v>
      </c>
      <c r="B915" s="4">
        <v>3361</v>
      </c>
      <c r="C915" s="23"/>
      <c r="D915" s="10" t="s">
        <v>595</v>
      </c>
    </row>
    <row r="916" spans="1:4">
      <c r="A916" s="10" t="s">
        <v>728</v>
      </c>
      <c r="B916" s="4">
        <v>1878</v>
      </c>
      <c r="C916" s="23"/>
      <c r="D916" s="10" t="s">
        <v>595</v>
      </c>
    </row>
    <row r="917" spans="1:4">
      <c r="A917" s="10" t="s">
        <v>570</v>
      </c>
      <c r="B917" s="4">
        <v>1701</v>
      </c>
      <c r="C917" s="23"/>
      <c r="D917" s="10" t="s">
        <v>595</v>
      </c>
    </row>
    <row r="918" spans="1:4">
      <c r="A918" s="10" t="s">
        <v>729</v>
      </c>
      <c r="B918" s="4">
        <v>1661</v>
      </c>
      <c r="C918" s="23"/>
      <c r="D918" s="10" t="s">
        <v>595</v>
      </c>
    </row>
    <row r="919" spans="1:4">
      <c r="A919" s="10" t="s">
        <v>730</v>
      </c>
      <c r="B919" s="4">
        <v>2411</v>
      </c>
      <c r="C919" s="23"/>
      <c r="D919" s="10" t="s">
        <v>595</v>
      </c>
    </row>
    <row r="920" spans="1:4">
      <c r="A920" s="10" t="s">
        <v>731</v>
      </c>
      <c r="B920" s="4">
        <v>1942</v>
      </c>
      <c r="C920" s="23"/>
      <c r="D920" s="10" t="s">
        <v>595</v>
      </c>
    </row>
    <row r="921" spans="1:4">
      <c r="A921" s="18"/>
      <c r="B921" s="3"/>
      <c r="C921" s="17"/>
      <c r="D921" s="18"/>
    </row>
    <row r="922" spans="1:4">
      <c r="A922" s="10" t="s">
        <v>594</v>
      </c>
      <c r="B922" s="3">
        <f>SUM(B898:B899)</f>
        <v>13059</v>
      </c>
      <c r="C922" s="17"/>
      <c r="D922" s="50">
        <f>B922/B897</f>
        <v>0.18177136255445903</v>
      </c>
    </row>
    <row r="923" spans="1:4">
      <c r="A923" s="10" t="s">
        <v>595</v>
      </c>
      <c r="B923" s="3">
        <f>SUM(B900:B920)</f>
        <v>58784</v>
      </c>
      <c r="C923" s="17"/>
      <c r="D923" s="50">
        <f>B923/B897</f>
        <v>0.81822863744554097</v>
      </c>
    </row>
    <row r="924" spans="1:4">
      <c r="A924" s="18"/>
      <c r="B924" s="3"/>
      <c r="C924" s="17"/>
      <c r="D924" s="18"/>
    </row>
    <row r="925" spans="1:4">
      <c r="A925" s="18"/>
      <c r="B925" s="3"/>
      <c r="C925" s="17"/>
      <c r="D925" s="18"/>
    </row>
    <row r="926" spans="1:4">
      <c r="A926" s="43" t="s">
        <v>16</v>
      </c>
      <c r="B926" s="36">
        <f>SUM(B927:B952)</f>
        <v>78187</v>
      </c>
      <c r="C926" s="17"/>
      <c r="D926" s="18"/>
    </row>
    <row r="927" spans="1:4">
      <c r="A927" s="28" t="s">
        <v>50</v>
      </c>
      <c r="B927" s="3">
        <v>3142</v>
      </c>
      <c r="C927" s="29"/>
      <c r="D927" s="28" t="s">
        <v>16</v>
      </c>
    </row>
    <row r="928" spans="1:4">
      <c r="A928" s="28" t="s">
        <v>51</v>
      </c>
      <c r="B928" s="3">
        <v>4505</v>
      </c>
      <c r="C928" s="29"/>
      <c r="D928" s="28" t="s">
        <v>16</v>
      </c>
    </row>
    <row r="929" spans="1:4">
      <c r="A929" s="28" t="s">
        <v>470</v>
      </c>
      <c r="B929" s="3">
        <v>1747</v>
      </c>
      <c r="C929" s="29"/>
      <c r="D929" s="28" t="s">
        <v>16</v>
      </c>
    </row>
    <row r="930" spans="1:4">
      <c r="A930" s="28" t="s">
        <v>52</v>
      </c>
      <c r="B930" s="3">
        <v>1819</v>
      </c>
      <c r="C930" s="29"/>
      <c r="D930" s="28" t="s">
        <v>16</v>
      </c>
    </row>
    <row r="931" spans="1:4">
      <c r="A931" s="28" t="s">
        <v>53</v>
      </c>
      <c r="B931" s="3">
        <v>4180</v>
      </c>
      <c r="C931" s="29"/>
      <c r="D931" s="28" t="s">
        <v>16</v>
      </c>
    </row>
    <row r="932" spans="1:4">
      <c r="A932" s="28" t="s">
        <v>54</v>
      </c>
      <c r="B932" s="3">
        <v>1635</v>
      </c>
      <c r="C932" s="29"/>
      <c r="D932" s="28" t="s">
        <v>16</v>
      </c>
    </row>
    <row r="933" spans="1:4">
      <c r="A933" s="28" t="s">
        <v>55</v>
      </c>
      <c r="B933" s="3">
        <v>1695</v>
      </c>
      <c r="C933" s="29"/>
      <c r="D933" s="28" t="s">
        <v>16</v>
      </c>
    </row>
    <row r="934" spans="1:4">
      <c r="A934" s="28" t="s">
        <v>493</v>
      </c>
      <c r="B934" s="3">
        <v>1779</v>
      </c>
      <c r="C934" s="29"/>
      <c r="D934" s="28" t="s">
        <v>16</v>
      </c>
    </row>
    <row r="935" spans="1:4">
      <c r="A935" s="28" t="s">
        <v>56</v>
      </c>
      <c r="B935" s="4">
        <v>2411</v>
      </c>
      <c r="C935" s="29"/>
      <c r="D935" s="28" t="s">
        <v>16</v>
      </c>
    </row>
    <row r="936" spans="1:4">
      <c r="A936" s="28" t="s">
        <v>57</v>
      </c>
      <c r="B936" s="4">
        <v>2061</v>
      </c>
      <c r="C936" s="29"/>
      <c r="D936" s="28" t="s">
        <v>16</v>
      </c>
    </row>
    <row r="937" spans="1:4">
      <c r="A937" s="28" t="s">
        <v>314</v>
      </c>
      <c r="B937" s="4">
        <v>3169</v>
      </c>
      <c r="C937" s="29"/>
      <c r="D937" s="28" t="s">
        <v>16</v>
      </c>
    </row>
    <row r="938" spans="1:4">
      <c r="A938" s="28" t="s">
        <v>315</v>
      </c>
      <c r="B938" s="4">
        <v>2960</v>
      </c>
      <c r="C938" s="29"/>
      <c r="D938" s="28" t="s">
        <v>16</v>
      </c>
    </row>
    <row r="939" spans="1:4">
      <c r="A939" s="28" t="s">
        <v>316</v>
      </c>
      <c r="B939" s="3">
        <v>4185</v>
      </c>
      <c r="C939" s="29"/>
      <c r="D939" s="28" t="s">
        <v>16</v>
      </c>
    </row>
    <row r="940" spans="1:4">
      <c r="A940" s="28" t="s">
        <v>317</v>
      </c>
      <c r="B940" s="3">
        <v>2503</v>
      </c>
      <c r="C940" s="29"/>
      <c r="D940" s="28" t="s">
        <v>16</v>
      </c>
    </row>
    <row r="941" spans="1:4">
      <c r="A941" s="28" t="s">
        <v>503</v>
      </c>
      <c r="B941" s="3">
        <v>3952</v>
      </c>
      <c r="C941" s="29"/>
      <c r="D941" s="28" t="s">
        <v>16</v>
      </c>
    </row>
    <row r="942" spans="1:4">
      <c r="A942" s="28" t="s">
        <v>504</v>
      </c>
      <c r="B942" s="3">
        <v>3745</v>
      </c>
      <c r="C942" s="29"/>
      <c r="D942" s="28" t="s">
        <v>16</v>
      </c>
    </row>
    <row r="943" spans="1:4">
      <c r="A943" s="28" t="s">
        <v>505</v>
      </c>
      <c r="B943" s="3">
        <v>2854</v>
      </c>
      <c r="C943" s="29"/>
      <c r="D943" s="28" t="s">
        <v>16</v>
      </c>
    </row>
    <row r="944" spans="1:4">
      <c r="A944" s="28" t="s">
        <v>506</v>
      </c>
      <c r="B944" s="3">
        <v>3650</v>
      </c>
      <c r="C944" s="29"/>
      <c r="D944" s="28" t="s">
        <v>16</v>
      </c>
    </row>
    <row r="945" spans="1:4">
      <c r="A945" s="28" t="s">
        <v>507</v>
      </c>
      <c r="B945" s="3">
        <v>3933</v>
      </c>
      <c r="C945" s="29"/>
      <c r="D945" s="28" t="s">
        <v>16</v>
      </c>
    </row>
    <row r="946" spans="1:4">
      <c r="A946" s="28" t="s">
        <v>309</v>
      </c>
      <c r="B946" s="4">
        <v>4171</v>
      </c>
      <c r="C946" s="29"/>
      <c r="D946" s="28" t="s">
        <v>16</v>
      </c>
    </row>
    <row r="947" spans="1:4">
      <c r="A947" s="28" t="s">
        <v>286</v>
      </c>
      <c r="B947" s="4">
        <v>1511</v>
      </c>
      <c r="C947" s="29"/>
      <c r="D947" s="28" t="s">
        <v>16</v>
      </c>
    </row>
    <row r="948" spans="1:4">
      <c r="A948" s="28" t="s">
        <v>287</v>
      </c>
      <c r="B948" s="4">
        <v>2894</v>
      </c>
      <c r="C948" s="29"/>
      <c r="D948" s="28" t="s">
        <v>16</v>
      </c>
    </row>
    <row r="949" spans="1:4">
      <c r="A949" s="28" t="s">
        <v>288</v>
      </c>
      <c r="B949" s="4">
        <v>2753</v>
      </c>
      <c r="C949" s="29"/>
      <c r="D949" s="28" t="s">
        <v>16</v>
      </c>
    </row>
    <row r="950" spans="1:4">
      <c r="A950" s="28" t="s">
        <v>289</v>
      </c>
      <c r="B950" s="4">
        <v>4473</v>
      </c>
      <c r="C950" s="29"/>
      <c r="D950" s="28" t="s">
        <v>16</v>
      </c>
    </row>
    <row r="951" spans="1:4">
      <c r="A951" s="28" t="s">
        <v>290</v>
      </c>
      <c r="B951" s="4">
        <v>3574</v>
      </c>
      <c r="C951" s="29"/>
      <c r="D951" s="28" t="s">
        <v>16</v>
      </c>
    </row>
    <row r="952" spans="1:4">
      <c r="A952" s="28" t="s">
        <v>291</v>
      </c>
      <c r="B952" s="4">
        <v>2886</v>
      </c>
      <c r="C952" s="29"/>
      <c r="D952" s="28" t="s">
        <v>16</v>
      </c>
    </row>
    <row r="953" spans="1:4">
      <c r="A953" s="18"/>
      <c r="B953" s="3"/>
      <c r="C953" s="17"/>
      <c r="D953" s="18"/>
    </row>
    <row r="954" spans="1:4">
      <c r="A954" s="28" t="s">
        <v>16</v>
      </c>
      <c r="B954" s="3">
        <f>SUM(B927:B952)</f>
        <v>78187</v>
      </c>
      <c r="C954" s="17"/>
      <c r="D954" s="50">
        <f>B954/B926</f>
        <v>1</v>
      </c>
    </row>
    <row r="955" spans="1:4">
      <c r="A955" s="18"/>
      <c r="B955" s="3"/>
      <c r="C955" s="17"/>
      <c r="D955" s="18"/>
    </row>
    <row r="956" spans="1:4">
      <c r="A956" s="18"/>
      <c r="B956" s="3"/>
      <c r="C956" s="17"/>
      <c r="D956" s="18"/>
    </row>
    <row r="957" spans="1:4">
      <c r="A957" s="40" t="s">
        <v>1070</v>
      </c>
      <c r="B957" s="36">
        <f>SUM(B958:B978)</f>
        <v>72375</v>
      </c>
      <c r="C957" s="17"/>
      <c r="D957" s="18"/>
    </row>
    <row r="958" spans="1:4">
      <c r="A958" s="19" t="s">
        <v>177</v>
      </c>
      <c r="B958" s="9">
        <v>5945</v>
      </c>
      <c r="C958" s="20"/>
      <c r="D958" s="19" t="s">
        <v>264</v>
      </c>
    </row>
    <row r="959" spans="1:4">
      <c r="A959" s="19" t="s">
        <v>178</v>
      </c>
      <c r="B959" s="9">
        <v>6680</v>
      </c>
      <c r="C959" s="20"/>
      <c r="D959" s="19" t="s">
        <v>264</v>
      </c>
    </row>
    <row r="960" spans="1:4">
      <c r="A960" s="19" t="s">
        <v>179</v>
      </c>
      <c r="B960" s="9">
        <v>9973</v>
      </c>
      <c r="C960" s="20"/>
      <c r="D960" s="19" t="s">
        <v>264</v>
      </c>
    </row>
    <row r="961" spans="1:4">
      <c r="A961" s="19" t="s">
        <v>969</v>
      </c>
      <c r="B961" s="3">
        <v>2197</v>
      </c>
      <c r="C961" s="20"/>
      <c r="D961" s="19" t="s">
        <v>264</v>
      </c>
    </row>
    <row r="962" spans="1:4">
      <c r="A962" s="19" t="s">
        <v>217</v>
      </c>
      <c r="B962" s="3">
        <v>2217</v>
      </c>
      <c r="C962" s="20"/>
      <c r="D962" s="19" t="s">
        <v>264</v>
      </c>
    </row>
    <row r="963" spans="1:4">
      <c r="A963" s="19" t="s">
        <v>973</v>
      </c>
      <c r="B963" s="3">
        <v>2195</v>
      </c>
      <c r="C963" s="20"/>
      <c r="D963" s="19" t="s">
        <v>264</v>
      </c>
    </row>
    <row r="964" spans="1:4">
      <c r="A964" s="19" t="s">
        <v>974</v>
      </c>
      <c r="B964" s="3">
        <v>4201</v>
      </c>
      <c r="C964" s="20"/>
      <c r="D964" s="19" t="s">
        <v>264</v>
      </c>
    </row>
    <row r="965" spans="1:4">
      <c r="A965" s="19" t="s">
        <v>975</v>
      </c>
      <c r="B965" s="3">
        <v>4634</v>
      </c>
      <c r="C965" s="20"/>
      <c r="D965" s="19" t="s">
        <v>264</v>
      </c>
    </row>
    <row r="966" spans="1:4">
      <c r="A966" s="19" t="s">
        <v>4319</v>
      </c>
      <c r="B966" s="3">
        <v>4785</v>
      </c>
      <c r="C966" s="20"/>
      <c r="D966" s="19" t="s">
        <v>264</v>
      </c>
    </row>
    <row r="967" spans="1:4">
      <c r="A967" s="19" t="s">
        <v>980</v>
      </c>
      <c r="B967" s="3">
        <v>3664</v>
      </c>
      <c r="C967" s="20"/>
      <c r="D967" s="19" t="s">
        <v>264</v>
      </c>
    </row>
    <row r="968" spans="1:4">
      <c r="A968" s="19" t="s">
        <v>981</v>
      </c>
      <c r="B968" s="3">
        <v>2215</v>
      </c>
      <c r="C968" s="20"/>
      <c r="D968" s="19" t="s">
        <v>264</v>
      </c>
    </row>
    <row r="969" spans="1:4">
      <c r="A969" s="19" t="s">
        <v>414</v>
      </c>
      <c r="B969" s="3">
        <v>2847</v>
      </c>
      <c r="C969" s="20"/>
      <c r="D969" s="19" t="s">
        <v>267</v>
      </c>
    </row>
    <row r="970" spans="1:4">
      <c r="A970" s="19" t="s">
        <v>416</v>
      </c>
      <c r="B970" s="3">
        <v>2969</v>
      </c>
      <c r="C970" s="20"/>
      <c r="D970" s="19" t="s">
        <v>267</v>
      </c>
    </row>
    <row r="971" spans="1:4">
      <c r="A971" s="19" t="s">
        <v>417</v>
      </c>
      <c r="B971" s="3">
        <v>2866</v>
      </c>
      <c r="C971" s="20"/>
      <c r="D971" s="19" t="s">
        <v>267</v>
      </c>
    </row>
    <row r="972" spans="1:4">
      <c r="A972" s="19" t="s">
        <v>982</v>
      </c>
      <c r="B972" s="3">
        <v>1363</v>
      </c>
      <c r="C972" s="20"/>
      <c r="D972" s="19" t="s">
        <v>267</v>
      </c>
    </row>
    <row r="973" spans="1:4">
      <c r="A973" s="19" t="s">
        <v>810</v>
      </c>
      <c r="B973" s="3">
        <v>1305</v>
      </c>
      <c r="C973" s="20"/>
      <c r="D973" s="19" t="s">
        <v>267</v>
      </c>
    </row>
    <row r="974" spans="1:4">
      <c r="A974" s="19" t="s">
        <v>811</v>
      </c>
      <c r="B974" s="3">
        <v>1454</v>
      </c>
      <c r="C974" s="20"/>
      <c r="D974" s="19" t="s">
        <v>267</v>
      </c>
    </row>
    <row r="975" spans="1:4">
      <c r="A975" s="19" t="s">
        <v>588</v>
      </c>
      <c r="B975" s="4">
        <v>1400</v>
      </c>
      <c r="C975" s="20"/>
      <c r="D975" s="19" t="s">
        <v>267</v>
      </c>
    </row>
    <row r="976" spans="1:4">
      <c r="A976" s="19" t="s">
        <v>693</v>
      </c>
      <c r="B976" s="4">
        <v>3696</v>
      </c>
      <c r="C976" s="20"/>
      <c r="D976" s="19" t="s">
        <v>267</v>
      </c>
    </row>
    <row r="977" spans="1:4">
      <c r="A977" s="19" t="s">
        <v>985</v>
      </c>
      <c r="B977" s="4">
        <v>2946</v>
      </c>
      <c r="C977" s="20"/>
      <c r="D977" s="19" t="s">
        <v>267</v>
      </c>
    </row>
    <row r="978" spans="1:4">
      <c r="A978" s="19" t="s">
        <v>694</v>
      </c>
      <c r="B978" s="4">
        <v>2823</v>
      </c>
      <c r="C978" s="20"/>
      <c r="D978" s="19" t="s">
        <v>267</v>
      </c>
    </row>
    <row r="979" spans="1:4">
      <c r="A979" s="18"/>
      <c r="B979" s="3"/>
      <c r="C979" s="17"/>
      <c r="D979" s="18"/>
    </row>
    <row r="980" spans="1:4">
      <c r="A980" s="19" t="s">
        <v>264</v>
      </c>
      <c r="B980" s="3">
        <f>SUM(B958:B968)</f>
        <v>48706</v>
      </c>
      <c r="C980" s="17"/>
      <c r="D980" s="50">
        <f>B980/B957</f>
        <v>0.67296718480138173</v>
      </c>
    </row>
    <row r="981" spans="1:4">
      <c r="A981" s="19" t="s">
        <v>267</v>
      </c>
      <c r="B981" s="3">
        <f>SUM(B969:B978)</f>
        <v>23669</v>
      </c>
      <c r="C981" s="17"/>
      <c r="D981" s="50">
        <f>B981/B957</f>
        <v>0.32703281519861832</v>
      </c>
    </row>
    <row r="982" spans="1:4">
      <c r="A982" s="18"/>
      <c r="B982" s="3"/>
      <c r="C982" s="17"/>
      <c r="D982" s="18"/>
    </row>
    <row r="983" spans="1:4">
      <c r="A983" s="18"/>
      <c r="B983" s="3"/>
      <c r="C983" s="17"/>
      <c r="D983" s="18"/>
    </row>
    <row r="984" spans="1:4">
      <c r="A984" s="44" t="s">
        <v>596</v>
      </c>
      <c r="B984" s="36">
        <f>SUM(B985:B1007)</f>
        <v>71957</v>
      </c>
      <c r="C984" s="17"/>
      <c r="D984" s="18"/>
    </row>
    <row r="985" spans="1:4">
      <c r="A985" s="10" t="s">
        <v>833</v>
      </c>
      <c r="B985" s="9">
        <v>4557</v>
      </c>
      <c r="C985" s="23"/>
      <c r="D985" s="10" t="s">
        <v>592</v>
      </c>
    </row>
    <row r="986" spans="1:4">
      <c r="A986" s="10" t="s">
        <v>829</v>
      </c>
      <c r="B986" s="9">
        <v>4389</v>
      </c>
      <c r="C986" s="23"/>
      <c r="D986" s="10" t="s">
        <v>596</v>
      </c>
    </row>
    <row r="987" spans="1:4">
      <c r="A987" s="10" t="s">
        <v>834</v>
      </c>
      <c r="B987" s="9">
        <v>4201</v>
      </c>
      <c r="C987" s="23"/>
      <c r="D987" s="10" t="s">
        <v>596</v>
      </c>
    </row>
    <row r="988" spans="1:4">
      <c r="A988" s="10" t="s">
        <v>733</v>
      </c>
      <c r="B988" s="3">
        <v>3222</v>
      </c>
      <c r="C988" s="23"/>
      <c r="D988" s="10" t="s">
        <v>596</v>
      </c>
    </row>
    <row r="989" spans="1:4">
      <c r="A989" s="10" t="s">
        <v>734</v>
      </c>
      <c r="B989" s="3">
        <v>2224</v>
      </c>
      <c r="C989" s="23"/>
      <c r="D989" s="10" t="s">
        <v>596</v>
      </c>
    </row>
    <row r="990" spans="1:4">
      <c r="A990" s="10" t="s">
        <v>735</v>
      </c>
      <c r="B990" s="3">
        <v>5907</v>
      </c>
      <c r="C990" s="23"/>
      <c r="D990" s="10" t="s">
        <v>596</v>
      </c>
    </row>
    <row r="991" spans="1:4">
      <c r="A991" s="10" t="s">
        <v>736</v>
      </c>
      <c r="B991" s="3">
        <v>3377</v>
      </c>
      <c r="C991" s="23"/>
      <c r="D991" s="10" t="s">
        <v>596</v>
      </c>
    </row>
    <row r="992" spans="1:4">
      <c r="A992" s="10" t="s">
        <v>737</v>
      </c>
      <c r="B992" s="3">
        <v>5154</v>
      </c>
      <c r="C992" s="23"/>
      <c r="D992" s="10" t="s">
        <v>596</v>
      </c>
    </row>
    <row r="993" spans="1:4">
      <c r="A993" s="10" t="s">
        <v>738</v>
      </c>
      <c r="B993" s="3">
        <v>1536</v>
      </c>
      <c r="C993" s="23"/>
      <c r="D993" s="10" t="s">
        <v>596</v>
      </c>
    </row>
    <row r="994" spans="1:4">
      <c r="A994" s="10" t="s">
        <v>739</v>
      </c>
      <c r="B994" s="3">
        <v>3220</v>
      </c>
      <c r="C994" s="23"/>
      <c r="D994" s="10" t="s">
        <v>596</v>
      </c>
    </row>
    <row r="995" spans="1:4">
      <c r="A995" s="10" t="s">
        <v>817</v>
      </c>
      <c r="B995" s="3">
        <v>3846</v>
      </c>
      <c r="C995" s="23"/>
      <c r="D995" s="10" t="s">
        <v>596</v>
      </c>
    </row>
    <row r="996" spans="1:4">
      <c r="A996" s="10" t="s">
        <v>818</v>
      </c>
      <c r="B996" s="3">
        <v>3266</v>
      </c>
      <c r="C996" s="23"/>
      <c r="D996" s="10" t="s">
        <v>596</v>
      </c>
    </row>
    <row r="997" spans="1:4">
      <c r="A997" s="10" t="s">
        <v>454</v>
      </c>
      <c r="B997" s="3">
        <v>1777</v>
      </c>
      <c r="C997" s="23"/>
      <c r="D997" s="10" t="s">
        <v>596</v>
      </c>
    </row>
    <row r="998" spans="1:4">
      <c r="A998" s="10" t="s">
        <v>821</v>
      </c>
      <c r="B998" s="3">
        <v>1801</v>
      </c>
      <c r="C998" s="23"/>
      <c r="D998" s="10" t="s">
        <v>596</v>
      </c>
    </row>
    <row r="999" spans="1:4">
      <c r="A999" s="10" t="s">
        <v>822</v>
      </c>
      <c r="B999" s="3">
        <v>1662</v>
      </c>
      <c r="C999" s="23"/>
      <c r="D999" s="10" t="s">
        <v>596</v>
      </c>
    </row>
    <row r="1000" spans="1:4">
      <c r="A1000" s="10" t="s">
        <v>711</v>
      </c>
      <c r="B1000" s="3">
        <v>3626</v>
      </c>
      <c r="C1000" s="23"/>
      <c r="D1000" s="10" t="s">
        <v>596</v>
      </c>
    </row>
    <row r="1001" spans="1:4">
      <c r="A1001" s="10" t="s">
        <v>712</v>
      </c>
      <c r="B1001" s="4">
        <v>1531</v>
      </c>
      <c r="C1001" s="23"/>
      <c r="D1001" s="10" t="s">
        <v>596</v>
      </c>
    </row>
    <row r="1002" spans="1:4">
      <c r="A1002" s="10" t="s">
        <v>713</v>
      </c>
      <c r="B1002" s="4">
        <v>1520</v>
      </c>
      <c r="C1002" s="23"/>
      <c r="D1002" s="10" t="s">
        <v>596</v>
      </c>
    </row>
    <row r="1003" spans="1:4">
      <c r="A1003" s="10" t="s">
        <v>714</v>
      </c>
      <c r="B1003" s="4">
        <v>1585</v>
      </c>
      <c r="C1003" s="23"/>
      <c r="D1003" s="10" t="s">
        <v>596</v>
      </c>
    </row>
    <row r="1004" spans="1:4">
      <c r="A1004" s="10" t="s">
        <v>715</v>
      </c>
      <c r="B1004" s="4">
        <v>2900</v>
      </c>
      <c r="C1004" s="23"/>
      <c r="D1004" s="10" t="s">
        <v>596</v>
      </c>
    </row>
    <row r="1005" spans="1:4">
      <c r="A1005" s="10" t="s">
        <v>716</v>
      </c>
      <c r="B1005" s="4">
        <v>3701</v>
      </c>
      <c r="C1005" s="23"/>
      <c r="D1005" s="10" t="s">
        <v>596</v>
      </c>
    </row>
    <row r="1006" spans="1:4">
      <c r="A1006" s="10" t="s">
        <v>717</v>
      </c>
      <c r="B1006" s="4">
        <v>1503</v>
      </c>
      <c r="C1006" s="23"/>
      <c r="D1006" s="10" t="s">
        <v>596</v>
      </c>
    </row>
    <row r="1007" spans="1:4">
      <c r="A1007" s="10" t="s">
        <v>451</v>
      </c>
      <c r="B1007" s="4">
        <v>5452</v>
      </c>
      <c r="C1007" s="23"/>
      <c r="D1007" s="10" t="s">
        <v>596</v>
      </c>
    </row>
    <row r="1008" spans="1:4">
      <c r="A1008" s="18"/>
      <c r="B1008" s="3"/>
      <c r="C1008" s="17"/>
      <c r="D1008" s="18"/>
    </row>
    <row r="1009" spans="1:4">
      <c r="A1009" s="10" t="s">
        <v>592</v>
      </c>
      <c r="B1009" s="3">
        <f>B985</f>
        <v>4557</v>
      </c>
      <c r="C1009" s="17"/>
      <c r="D1009" s="50">
        <f>B1009/B984</f>
        <v>6.3329488444487686E-2</v>
      </c>
    </row>
    <row r="1010" spans="1:4">
      <c r="A1010" s="10" t="s">
        <v>596</v>
      </c>
      <c r="B1010" s="3">
        <f>SUM(B986:B1007)</f>
        <v>67400</v>
      </c>
      <c r="C1010" s="17"/>
      <c r="D1010" s="50">
        <f>B1010/B984</f>
        <v>0.93667051155551229</v>
      </c>
    </row>
    <row r="1011" spans="1:4">
      <c r="A1011" s="18"/>
      <c r="B1011" s="3"/>
      <c r="C1011" s="17"/>
      <c r="D1011" s="18"/>
    </row>
    <row r="1012" spans="1:4">
      <c r="A1012" s="18"/>
      <c r="B1012" s="3"/>
      <c r="C1012" s="17"/>
      <c r="D1012" s="18"/>
    </row>
    <row r="1013" spans="1:4">
      <c r="A1013" s="44" t="s">
        <v>597</v>
      </c>
      <c r="B1013" s="36">
        <f>SUM(B1014:B1048)</f>
        <v>74694</v>
      </c>
      <c r="C1013" s="17"/>
      <c r="D1013" s="18"/>
    </row>
    <row r="1014" spans="1:4">
      <c r="A1014" s="10" t="s">
        <v>720</v>
      </c>
      <c r="B1014" s="3">
        <v>10</v>
      </c>
      <c r="C1014" s="23"/>
      <c r="D1014" s="23" t="s">
        <v>595</v>
      </c>
    </row>
    <row r="1015" spans="1:4">
      <c r="A1015" s="10" t="s">
        <v>721</v>
      </c>
      <c r="B1015" s="3">
        <v>5245</v>
      </c>
      <c r="C1015" s="23"/>
      <c r="D1015" s="10" t="s">
        <v>595</v>
      </c>
    </row>
    <row r="1016" spans="1:4">
      <c r="A1016" s="10" t="s">
        <v>720</v>
      </c>
      <c r="B1016" s="4">
        <v>3614</v>
      </c>
      <c r="C1016" s="23"/>
      <c r="D1016" s="10" t="s">
        <v>597</v>
      </c>
    </row>
    <row r="1017" spans="1:4">
      <c r="A1017" s="10" t="s">
        <v>806</v>
      </c>
      <c r="B1017" s="3">
        <v>1859</v>
      </c>
      <c r="C1017" s="23"/>
      <c r="D1017" s="10" t="s">
        <v>597</v>
      </c>
    </row>
    <row r="1018" spans="1:4">
      <c r="A1018" s="10" t="s">
        <v>698</v>
      </c>
      <c r="B1018" s="3">
        <v>2121</v>
      </c>
      <c r="C1018" s="23"/>
      <c r="D1018" s="10" t="s">
        <v>597</v>
      </c>
    </row>
    <row r="1019" spans="1:4">
      <c r="A1019" s="10" t="s">
        <v>1012</v>
      </c>
      <c r="B1019" s="3">
        <v>2164</v>
      </c>
      <c r="C1019" s="23"/>
      <c r="D1019" s="10" t="s">
        <v>597</v>
      </c>
    </row>
    <row r="1020" spans="1:4">
      <c r="A1020" s="10" t="s">
        <v>1013</v>
      </c>
      <c r="B1020" s="3">
        <v>1989</v>
      </c>
      <c r="C1020" s="23"/>
      <c r="D1020" s="10" t="s">
        <v>597</v>
      </c>
    </row>
    <row r="1021" spans="1:4">
      <c r="A1021" s="10" t="s">
        <v>1014</v>
      </c>
      <c r="B1021" s="3">
        <v>4331</v>
      </c>
      <c r="C1021" s="23"/>
      <c r="D1021" s="10" t="s">
        <v>597</v>
      </c>
    </row>
    <row r="1022" spans="1:4">
      <c r="A1022" s="10" t="s">
        <v>1015</v>
      </c>
      <c r="B1022" s="3">
        <v>1975</v>
      </c>
      <c r="C1022" s="23"/>
      <c r="D1022" s="10" t="s">
        <v>597</v>
      </c>
    </row>
    <row r="1023" spans="1:4">
      <c r="A1023" s="10" t="s">
        <v>274</v>
      </c>
      <c r="B1023" s="3">
        <v>1814</v>
      </c>
      <c r="C1023" s="23"/>
      <c r="D1023" s="10" t="s">
        <v>597</v>
      </c>
    </row>
    <row r="1024" spans="1:4">
      <c r="A1024" s="10" t="s">
        <v>1016</v>
      </c>
      <c r="B1024" s="3">
        <v>1948</v>
      </c>
      <c r="C1024" s="23"/>
      <c r="D1024" s="10" t="s">
        <v>597</v>
      </c>
    </row>
    <row r="1025" spans="1:4">
      <c r="A1025" s="10" t="s">
        <v>452</v>
      </c>
      <c r="B1025" s="3">
        <v>1994</v>
      </c>
      <c r="C1025" s="23"/>
      <c r="D1025" s="10" t="s">
        <v>597</v>
      </c>
    </row>
    <row r="1026" spans="1:4">
      <c r="A1026" s="10" t="s">
        <v>1017</v>
      </c>
      <c r="B1026" s="3">
        <v>1825</v>
      </c>
      <c r="C1026" s="23"/>
      <c r="D1026" s="10" t="s">
        <v>597</v>
      </c>
    </row>
    <row r="1027" spans="1:4">
      <c r="A1027" s="10" t="s">
        <v>271</v>
      </c>
      <c r="B1027" s="3">
        <v>2065</v>
      </c>
      <c r="C1027" s="23"/>
      <c r="D1027" s="10" t="s">
        <v>597</v>
      </c>
    </row>
    <row r="1028" spans="1:4">
      <c r="A1028" s="23" t="s">
        <v>1024</v>
      </c>
      <c r="B1028" s="3">
        <v>1431</v>
      </c>
      <c r="C1028" s="23"/>
      <c r="D1028" s="10" t="s">
        <v>597</v>
      </c>
    </row>
    <row r="1029" spans="1:4">
      <c r="A1029" s="10" t="s">
        <v>1018</v>
      </c>
      <c r="B1029" s="3">
        <v>2005</v>
      </c>
      <c r="C1029" s="23"/>
      <c r="D1029" s="10" t="s">
        <v>597</v>
      </c>
    </row>
    <row r="1030" spans="1:4">
      <c r="A1030" s="10" t="s">
        <v>1019</v>
      </c>
      <c r="B1030" s="3">
        <v>2003</v>
      </c>
      <c r="C1030" s="23"/>
      <c r="D1030" s="10" t="s">
        <v>597</v>
      </c>
    </row>
    <row r="1031" spans="1:4">
      <c r="A1031" s="10" t="s">
        <v>1020</v>
      </c>
      <c r="B1031" s="3">
        <v>4184</v>
      </c>
      <c r="C1031" s="23"/>
      <c r="D1031" s="10" t="s">
        <v>597</v>
      </c>
    </row>
    <row r="1032" spans="1:4">
      <c r="A1032" s="10" t="s">
        <v>1021</v>
      </c>
      <c r="B1032" s="4">
        <v>1897</v>
      </c>
      <c r="C1032" s="23"/>
      <c r="D1032" s="10" t="s">
        <v>597</v>
      </c>
    </row>
    <row r="1033" spans="1:4">
      <c r="A1033" s="10" t="s">
        <v>1022</v>
      </c>
      <c r="B1033" s="4">
        <v>1881</v>
      </c>
      <c r="C1033" s="23"/>
      <c r="D1033" s="10" t="s">
        <v>597</v>
      </c>
    </row>
    <row r="1034" spans="1:4">
      <c r="A1034" s="10" t="s">
        <v>1023</v>
      </c>
      <c r="B1034" s="4">
        <v>1848</v>
      </c>
      <c r="C1034" s="23"/>
      <c r="D1034" s="10" t="s">
        <v>597</v>
      </c>
    </row>
    <row r="1035" spans="1:4">
      <c r="A1035" s="10" t="s">
        <v>272</v>
      </c>
      <c r="B1035" s="4">
        <v>2074</v>
      </c>
      <c r="C1035" s="23"/>
      <c r="D1035" s="10" t="s">
        <v>597</v>
      </c>
    </row>
    <row r="1036" spans="1:4">
      <c r="A1036" s="10" t="s">
        <v>861</v>
      </c>
      <c r="B1036" s="4">
        <v>1857</v>
      </c>
      <c r="C1036" s="23"/>
      <c r="D1036" s="10" t="s">
        <v>597</v>
      </c>
    </row>
    <row r="1037" spans="1:4">
      <c r="A1037" s="10" t="s">
        <v>273</v>
      </c>
      <c r="B1037" s="4">
        <v>2098</v>
      </c>
      <c r="C1037" s="23"/>
      <c r="D1037" s="10" t="s">
        <v>597</v>
      </c>
    </row>
    <row r="1038" spans="1:4">
      <c r="A1038" s="10" t="s">
        <v>1011</v>
      </c>
      <c r="B1038" s="4">
        <v>1887</v>
      </c>
      <c r="C1038" s="23"/>
      <c r="D1038" s="10" t="s">
        <v>597</v>
      </c>
    </row>
    <row r="1039" spans="1:4">
      <c r="A1039" s="10" t="s">
        <v>1010</v>
      </c>
      <c r="B1039" s="4">
        <v>1943</v>
      </c>
      <c r="C1039" s="23"/>
      <c r="D1039" s="10" t="s">
        <v>597</v>
      </c>
    </row>
    <row r="1040" spans="1:4">
      <c r="A1040" s="10" t="s">
        <v>269</v>
      </c>
      <c r="B1040" s="4">
        <v>2081</v>
      </c>
      <c r="C1040" s="23"/>
      <c r="D1040" s="10" t="s">
        <v>597</v>
      </c>
    </row>
    <row r="1041" spans="1:4">
      <c r="A1041" s="10" t="s">
        <v>466</v>
      </c>
      <c r="B1041" s="4">
        <v>2018</v>
      </c>
      <c r="C1041" s="23"/>
      <c r="D1041" s="10" t="s">
        <v>597</v>
      </c>
    </row>
    <row r="1042" spans="1:4">
      <c r="A1042" s="10" t="s">
        <v>1009</v>
      </c>
      <c r="B1042" s="4">
        <v>1549</v>
      </c>
      <c r="C1042" s="23"/>
      <c r="D1042" s="10" t="s">
        <v>597</v>
      </c>
    </row>
    <row r="1043" spans="1:4">
      <c r="A1043" s="10" t="s">
        <v>1008</v>
      </c>
      <c r="B1043" s="4">
        <v>1602</v>
      </c>
      <c r="C1043" s="23"/>
      <c r="D1043" s="10" t="s">
        <v>597</v>
      </c>
    </row>
    <row r="1044" spans="1:4">
      <c r="A1044" s="10" t="s">
        <v>1007</v>
      </c>
      <c r="B1044" s="4">
        <v>1686</v>
      </c>
      <c r="C1044" s="23"/>
      <c r="D1044" s="10" t="s">
        <v>597</v>
      </c>
    </row>
    <row r="1045" spans="1:4">
      <c r="A1045" s="10" t="s">
        <v>1006</v>
      </c>
      <c r="B1045" s="4">
        <v>2133</v>
      </c>
      <c r="C1045" s="23"/>
      <c r="D1045" s="10" t="s">
        <v>597</v>
      </c>
    </row>
    <row r="1046" spans="1:4">
      <c r="A1046" s="10" t="s">
        <v>1005</v>
      </c>
      <c r="B1046" s="4">
        <v>2023</v>
      </c>
      <c r="C1046" s="23"/>
      <c r="D1046" s="10" t="s">
        <v>597</v>
      </c>
    </row>
    <row r="1047" spans="1:4">
      <c r="A1047" s="10" t="s">
        <v>1004</v>
      </c>
      <c r="B1047" s="4">
        <v>1511</v>
      </c>
      <c r="C1047" s="23"/>
      <c r="D1047" s="10" t="s">
        <v>597</v>
      </c>
    </row>
    <row r="1048" spans="1:4">
      <c r="A1048" s="10" t="s">
        <v>1003</v>
      </c>
      <c r="B1048" s="4">
        <v>2029</v>
      </c>
      <c r="C1048" s="23"/>
      <c r="D1048" s="10" t="s">
        <v>597</v>
      </c>
    </row>
    <row r="1049" spans="1:4">
      <c r="A1049" s="18"/>
      <c r="B1049" s="3"/>
      <c r="C1049" s="17"/>
      <c r="D1049" s="18"/>
    </row>
    <row r="1050" spans="1:4">
      <c r="A1050" s="10" t="s">
        <v>595</v>
      </c>
      <c r="B1050" s="3">
        <f>SUM(B1014:B1015)</f>
        <v>5255</v>
      </c>
      <c r="C1050" s="17"/>
      <c r="D1050" s="50">
        <f>B1050/B1013</f>
        <v>7.0353709802661521E-2</v>
      </c>
    </row>
    <row r="1051" spans="1:4">
      <c r="A1051" s="10" t="s">
        <v>597</v>
      </c>
      <c r="B1051" s="3">
        <f>SUM(B1016:B1048)</f>
        <v>69439</v>
      </c>
      <c r="C1051" s="17"/>
      <c r="D1051" s="50">
        <f>B1051/B1013</f>
        <v>0.92964629019733847</v>
      </c>
    </row>
    <row r="1052" spans="1:4">
      <c r="A1052" s="18"/>
      <c r="B1052" s="3"/>
      <c r="C1052" s="17"/>
      <c r="D1052" s="18"/>
    </row>
    <row r="1053" spans="1:4">
      <c r="A1053" s="18"/>
      <c r="B1053" s="3"/>
      <c r="C1053" s="17"/>
      <c r="D1053" s="18"/>
    </row>
    <row r="1054" spans="1:4">
      <c r="A1054" s="46" t="s">
        <v>265</v>
      </c>
      <c r="B1054" s="36">
        <f>SUM(B1055:B1081)</f>
        <v>75818</v>
      </c>
      <c r="C1054" s="17"/>
      <c r="D1054" s="18"/>
    </row>
    <row r="1055" spans="1:4">
      <c r="A1055" s="19" t="s">
        <v>207</v>
      </c>
      <c r="B1055" s="4">
        <v>34</v>
      </c>
      <c r="C1055" s="20"/>
      <c r="D1055" s="19" t="s">
        <v>262</v>
      </c>
    </row>
    <row r="1056" spans="1:4">
      <c r="A1056" s="19" t="s">
        <v>193</v>
      </c>
      <c r="B1056" s="4">
        <v>2165</v>
      </c>
      <c r="C1056" s="20"/>
      <c r="D1056" s="19" t="s">
        <v>265</v>
      </c>
    </row>
    <row r="1057" spans="1:4">
      <c r="A1057" s="19" t="s">
        <v>194</v>
      </c>
      <c r="B1057" s="4">
        <v>3595</v>
      </c>
      <c r="C1057" s="20"/>
      <c r="D1057" s="19" t="s">
        <v>265</v>
      </c>
    </row>
    <row r="1058" spans="1:4">
      <c r="A1058" s="19" t="s">
        <v>195</v>
      </c>
      <c r="B1058" s="4">
        <v>1517</v>
      </c>
      <c r="C1058" s="20"/>
      <c r="D1058" s="19" t="s">
        <v>265</v>
      </c>
    </row>
    <row r="1059" spans="1:4">
      <c r="A1059" s="19" t="s">
        <v>199</v>
      </c>
      <c r="B1059" s="4">
        <v>3774</v>
      </c>
      <c r="C1059" s="20"/>
      <c r="D1059" s="19" t="s">
        <v>265</v>
      </c>
    </row>
    <row r="1060" spans="1:4">
      <c r="A1060" s="19" t="s">
        <v>200</v>
      </c>
      <c r="B1060" s="4">
        <v>1675</v>
      </c>
      <c r="C1060" s="20"/>
      <c r="D1060" s="19" t="s">
        <v>265</v>
      </c>
    </row>
    <row r="1061" spans="1:4">
      <c r="A1061" s="19" t="s">
        <v>207</v>
      </c>
      <c r="B1061" s="4">
        <v>1807</v>
      </c>
      <c r="C1061" s="20"/>
      <c r="D1061" s="19" t="s">
        <v>265</v>
      </c>
    </row>
    <row r="1062" spans="1:4">
      <c r="A1062" s="19" t="s">
        <v>208</v>
      </c>
      <c r="B1062" s="4">
        <v>5232</v>
      </c>
      <c r="C1062" s="20"/>
      <c r="D1062" s="19" t="s">
        <v>265</v>
      </c>
    </row>
    <row r="1063" spans="1:4">
      <c r="A1063" s="19" t="s">
        <v>209</v>
      </c>
      <c r="B1063" s="4">
        <v>3782</v>
      </c>
      <c r="C1063" s="20"/>
      <c r="D1063" s="19" t="s">
        <v>265</v>
      </c>
    </row>
    <row r="1064" spans="1:4">
      <c r="A1064" s="19" t="s">
        <v>210</v>
      </c>
      <c r="B1064" s="4">
        <v>2007</v>
      </c>
      <c r="C1064" s="20"/>
      <c r="D1064" s="19" t="s">
        <v>265</v>
      </c>
    </row>
    <row r="1065" spans="1:4">
      <c r="A1065" s="19" t="s">
        <v>189</v>
      </c>
      <c r="B1065" s="4">
        <v>1798</v>
      </c>
      <c r="C1065" s="20"/>
      <c r="D1065" s="19" t="s">
        <v>265</v>
      </c>
    </row>
    <row r="1066" spans="1:4">
      <c r="A1066" s="19" t="s">
        <v>611</v>
      </c>
      <c r="B1066" s="4">
        <v>5920</v>
      </c>
      <c r="C1066" s="20"/>
      <c r="D1066" s="19" t="s">
        <v>265</v>
      </c>
    </row>
    <row r="1067" spans="1:4">
      <c r="A1067" s="19" t="s">
        <v>569</v>
      </c>
      <c r="B1067" s="4">
        <v>1970</v>
      </c>
      <c r="C1067" s="20"/>
      <c r="D1067" s="19" t="s">
        <v>265</v>
      </c>
    </row>
    <row r="1068" spans="1:4">
      <c r="A1068" s="19" t="s">
        <v>570</v>
      </c>
      <c r="B1068" s="4">
        <v>2066</v>
      </c>
      <c r="C1068" s="20"/>
      <c r="D1068" s="19" t="s">
        <v>265</v>
      </c>
    </row>
    <row r="1069" spans="1:4">
      <c r="A1069" s="19" t="s">
        <v>573</v>
      </c>
      <c r="B1069" s="4">
        <v>1982</v>
      </c>
      <c r="C1069" s="20"/>
      <c r="D1069" s="19" t="s">
        <v>265</v>
      </c>
    </row>
    <row r="1070" spans="1:4">
      <c r="A1070" s="19" t="s">
        <v>437</v>
      </c>
      <c r="B1070" s="3">
        <v>2520</v>
      </c>
      <c r="C1070" s="20"/>
      <c r="D1070" s="19" t="s">
        <v>265</v>
      </c>
    </row>
    <row r="1071" spans="1:4">
      <c r="A1071" s="19" t="s">
        <v>697</v>
      </c>
      <c r="B1071" s="3">
        <v>2924</v>
      </c>
      <c r="C1071" s="20"/>
      <c r="D1071" s="19" t="s">
        <v>265</v>
      </c>
    </row>
    <row r="1072" spans="1:4">
      <c r="A1072" s="19" t="s">
        <v>438</v>
      </c>
      <c r="B1072" s="3">
        <v>2720</v>
      </c>
      <c r="C1072" s="20"/>
      <c r="D1072" s="19" t="s">
        <v>265</v>
      </c>
    </row>
    <row r="1073" spans="1:4">
      <c r="A1073" s="19" t="s">
        <v>232</v>
      </c>
      <c r="B1073" s="4">
        <v>3784</v>
      </c>
      <c r="C1073" s="20"/>
      <c r="D1073" s="19" t="s">
        <v>265</v>
      </c>
    </row>
    <row r="1074" spans="1:4">
      <c r="A1074" s="19" t="s">
        <v>233</v>
      </c>
      <c r="B1074" s="4">
        <v>2924</v>
      </c>
      <c r="C1074" s="20"/>
      <c r="D1074" s="19" t="s">
        <v>265</v>
      </c>
    </row>
    <row r="1075" spans="1:4">
      <c r="A1075" s="19" t="s">
        <v>234</v>
      </c>
      <c r="B1075" s="4">
        <v>1440</v>
      </c>
      <c r="C1075" s="20"/>
      <c r="D1075" s="19" t="s">
        <v>265</v>
      </c>
    </row>
    <row r="1076" spans="1:4">
      <c r="A1076" s="19" t="s">
        <v>910</v>
      </c>
      <c r="B1076" s="4">
        <v>3001</v>
      </c>
      <c r="C1076" s="20"/>
      <c r="D1076" s="19" t="s">
        <v>265</v>
      </c>
    </row>
    <row r="1077" spans="1:4">
      <c r="A1077" s="19" t="s">
        <v>235</v>
      </c>
      <c r="B1077" s="4">
        <v>1504</v>
      </c>
      <c r="C1077" s="20"/>
      <c r="D1077" s="19" t="s">
        <v>265</v>
      </c>
    </row>
    <row r="1078" spans="1:4">
      <c r="A1078" s="19" t="s">
        <v>237</v>
      </c>
      <c r="B1078" s="4">
        <v>4354</v>
      </c>
      <c r="C1078" s="20"/>
      <c r="D1078" s="19" t="s">
        <v>265</v>
      </c>
    </row>
    <row r="1079" spans="1:4">
      <c r="A1079" s="19" t="s">
        <v>238</v>
      </c>
      <c r="B1079" s="4">
        <v>4380</v>
      </c>
      <c r="C1079" s="20"/>
      <c r="D1079" s="19" t="s">
        <v>265</v>
      </c>
    </row>
    <row r="1080" spans="1:4">
      <c r="A1080" s="19" t="s">
        <v>244</v>
      </c>
      <c r="B1080" s="4">
        <v>3194</v>
      </c>
      <c r="C1080" s="20"/>
      <c r="D1080" s="19" t="s">
        <v>265</v>
      </c>
    </row>
    <row r="1081" spans="1:4">
      <c r="A1081" s="19" t="s">
        <v>68</v>
      </c>
      <c r="B1081" s="4">
        <v>3749</v>
      </c>
      <c r="C1081" s="20"/>
      <c r="D1081" s="19" t="s">
        <v>265</v>
      </c>
    </row>
    <row r="1082" spans="1:4">
      <c r="A1082" s="18"/>
      <c r="B1082" s="3"/>
      <c r="C1082" s="17"/>
      <c r="D1082" s="18"/>
    </row>
    <row r="1083" spans="1:4">
      <c r="A1083" s="19" t="s">
        <v>262</v>
      </c>
      <c r="B1083" s="3">
        <f>B1055</f>
        <v>34</v>
      </c>
      <c r="C1083" s="17"/>
      <c r="D1083" s="50">
        <f>B1083/B1054</f>
        <v>4.4844232240365083E-4</v>
      </c>
    </row>
    <row r="1084" spans="1:4">
      <c r="A1084" s="19" t="s">
        <v>265</v>
      </c>
      <c r="B1084" s="3">
        <f>SUM(B1056:B1081)</f>
        <v>75784</v>
      </c>
      <c r="C1084" s="17"/>
      <c r="D1084" s="50">
        <f>B1084/B1054</f>
        <v>0.9995515576775964</v>
      </c>
    </row>
    <row r="1085" spans="1:4">
      <c r="A1085" s="18"/>
      <c r="B1085" s="3"/>
      <c r="C1085" s="17"/>
      <c r="D1085" s="18"/>
    </row>
    <row r="1086" spans="1:4">
      <c r="A1086" s="18"/>
      <c r="B1086" s="3"/>
      <c r="C1086" s="17"/>
      <c r="D1086" s="18"/>
    </row>
    <row r="1087" spans="1:4">
      <c r="A1087" s="46" t="s">
        <v>266</v>
      </c>
      <c r="B1087" s="36">
        <f>SUM(B1088:B1098)</f>
        <v>71459</v>
      </c>
      <c r="C1087" s="17"/>
      <c r="D1087" s="18"/>
    </row>
    <row r="1088" spans="1:4">
      <c r="A1088" s="19" t="s">
        <v>680</v>
      </c>
      <c r="B1088" s="3">
        <v>5386</v>
      </c>
      <c r="C1088" s="20"/>
      <c r="D1088" s="19" t="s">
        <v>266</v>
      </c>
    </row>
    <row r="1089" spans="1:4">
      <c r="A1089" s="19" t="s">
        <v>681</v>
      </c>
      <c r="B1089" s="3">
        <v>8040</v>
      </c>
      <c r="C1089" s="20"/>
      <c r="D1089" s="19" t="s">
        <v>266</v>
      </c>
    </row>
    <row r="1090" spans="1:4">
      <c r="A1090" s="19" t="s">
        <v>563</v>
      </c>
      <c r="B1090" s="3">
        <v>4854</v>
      </c>
      <c r="C1090" s="20"/>
      <c r="D1090" s="19" t="s">
        <v>266</v>
      </c>
    </row>
    <row r="1091" spans="1:4">
      <c r="A1091" s="19" t="s">
        <v>564</v>
      </c>
      <c r="B1091" s="3">
        <v>5539</v>
      </c>
      <c r="C1091" s="20"/>
      <c r="D1091" s="19" t="s">
        <v>266</v>
      </c>
    </row>
    <row r="1092" spans="1:4">
      <c r="A1092" s="19" t="s">
        <v>520</v>
      </c>
      <c r="B1092" s="3">
        <v>7930</v>
      </c>
      <c r="C1092" s="20"/>
      <c r="D1092" s="19" t="s">
        <v>266</v>
      </c>
    </row>
    <row r="1093" spans="1:4">
      <c r="A1093" s="19" t="s">
        <v>565</v>
      </c>
      <c r="B1093" s="3">
        <v>5475</v>
      </c>
      <c r="C1093" s="20"/>
      <c r="D1093" s="19" t="s">
        <v>266</v>
      </c>
    </row>
    <row r="1094" spans="1:4">
      <c r="A1094" s="19" t="s">
        <v>398</v>
      </c>
      <c r="B1094" s="3">
        <v>8393</v>
      </c>
      <c r="C1094" s="20"/>
      <c r="D1094" s="19" t="s">
        <v>266</v>
      </c>
    </row>
    <row r="1095" spans="1:4">
      <c r="A1095" s="19" t="s">
        <v>400</v>
      </c>
      <c r="B1095" s="3">
        <v>7062</v>
      </c>
      <c r="C1095" s="20"/>
      <c r="D1095" s="19" t="s">
        <v>266</v>
      </c>
    </row>
    <row r="1096" spans="1:4">
      <c r="A1096" s="19" t="s">
        <v>401</v>
      </c>
      <c r="B1096" s="3">
        <v>7538</v>
      </c>
      <c r="C1096" s="20"/>
      <c r="D1096" s="19" t="s">
        <v>266</v>
      </c>
    </row>
    <row r="1097" spans="1:4">
      <c r="A1097" s="19" t="s">
        <v>191</v>
      </c>
      <c r="B1097" s="3">
        <v>5037</v>
      </c>
      <c r="C1097" s="20"/>
      <c r="D1097" s="19" t="s">
        <v>266</v>
      </c>
    </row>
    <row r="1098" spans="1:4">
      <c r="A1098" s="19" t="s">
        <v>192</v>
      </c>
      <c r="B1098" s="3">
        <v>6205</v>
      </c>
      <c r="C1098" s="20"/>
      <c r="D1098" s="19" t="s">
        <v>266</v>
      </c>
    </row>
    <row r="1099" spans="1:4">
      <c r="A1099" s="18"/>
      <c r="B1099" s="3"/>
      <c r="C1099" s="17"/>
      <c r="D1099" s="18"/>
    </row>
    <row r="1100" spans="1:4">
      <c r="A1100" s="19" t="s">
        <v>266</v>
      </c>
      <c r="B1100" s="3">
        <f>SUM(B1088:B1098)</f>
        <v>71459</v>
      </c>
      <c r="C1100" s="17"/>
      <c r="D1100" s="50">
        <f>B1100/B1087</f>
        <v>1</v>
      </c>
    </row>
    <row r="1101" spans="1:4">
      <c r="A1101" s="18"/>
      <c r="B1101" s="3"/>
      <c r="C1101" s="17"/>
      <c r="D1101" s="18"/>
    </row>
    <row r="1102" spans="1:4">
      <c r="A1102" s="18"/>
      <c r="B1102" s="3"/>
      <c r="C1102" s="17"/>
      <c r="D1102" s="18"/>
    </row>
    <row r="1103" spans="1:4">
      <c r="A1103" s="46" t="s">
        <v>268</v>
      </c>
      <c r="B1103" s="36">
        <f>SUM(B1104:B1122)</f>
        <v>72989</v>
      </c>
      <c r="C1103" s="17"/>
      <c r="D1103" s="18"/>
    </row>
    <row r="1104" spans="1:4">
      <c r="A1104" s="19" t="s">
        <v>685</v>
      </c>
      <c r="B1104" s="3">
        <v>4767</v>
      </c>
      <c r="C1104" s="20"/>
      <c r="D1104" s="19" t="s">
        <v>85</v>
      </c>
    </row>
    <row r="1105" spans="1:4">
      <c r="A1105" s="19" t="s">
        <v>225</v>
      </c>
      <c r="B1105" s="4">
        <v>2056</v>
      </c>
      <c r="C1105" s="20"/>
      <c r="D1105" s="19" t="s">
        <v>85</v>
      </c>
    </row>
    <row r="1106" spans="1:4">
      <c r="A1106" s="19" t="s">
        <v>977</v>
      </c>
      <c r="B1106" s="3">
        <v>694</v>
      </c>
      <c r="C1106" s="20"/>
      <c r="D1106" s="19" t="s">
        <v>264</v>
      </c>
    </row>
    <row r="1107" spans="1:4">
      <c r="A1107" s="19" t="s">
        <v>677</v>
      </c>
      <c r="B1107" s="3">
        <v>7494</v>
      </c>
      <c r="C1107" s="20"/>
      <c r="D1107" s="19" t="s">
        <v>268</v>
      </c>
    </row>
    <row r="1108" spans="1:4">
      <c r="A1108" s="19" t="s">
        <v>678</v>
      </c>
      <c r="B1108" s="3">
        <v>7800</v>
      </c>
      <c r="C1108" s="20"/>
      <c r="D1108" s="19" t="s">
        <v>268</v>
      </c>
    </row>
    <row r="1109" spans="1:4">
      <c r="A1109" s="19" t="s">
        <v>679</v>
      </c>
      <c r="B1109" s="3">
        <v>5578</v>
      </c>
      <c r="C1109" s="20"/>
      <c r="D1109" s="19" t="s">
        <v>268</v>
      </c>
    </row>
    <row r="1110" spans="1:4">
      <c r="A1110" s="19" t="s">
        <v>399</v>
      </c>
      <c r="B1110" s="3">
        <v>5620</v>
      </c>
      <c r="C1110" s="20"/>
      <c r="D1110" s="19" t="s">
        <v>268</v>
      </c>
    </row>
    <row r="1111" spans="1:4">
      <c r="A1111" s="19" t="s">
        <v>968</v>
      </c>
      <c r="B1111" s="3">
        <v>2306</v>
      </c>
      <c r="C1111" s="20"/>
      <c r="D1111" s="19" t="s">
        <v>268</v>
      </c>
    </row>
    <row r="1112" spans="1:4">
      <c r="A1112" s="19" t="s">
        <v>970</v>
      </c>
      <c r="B1112" s="3">
        <v>1808</v>
      </c>
      <c r="C1112" s="20"/>
      <c r="D1112" s="19" t="s">
        <v>268</v>
      </c>
    </row>
    <row r="1113" spans="1:4">
      <c r="A1113" s="19" t="s">
        <v>971</v>
      </c>
      <c r="B1113" s="3">
        <v>1984</v>
      </c>
      <c r="C1113" s="20"/>
      <c r="D1113" s="19" t="s">
        <v>268</v>
      </c>
    </row>
    <row r="1114" spans="1:4">
      <c r="A1114" s="19" t="s">
        <v>972</v>
      </c>
      <c r="B1114" s="3">
        <v>6216</v>
      </c>
      <c r="C1114" s="20"/>
      <c r="D1114" s="19" t="s">
        <v>268</v>
      </c>
    </row>
    <row r="1115" spans="1:4">
      <c r="A1115" s="19" t="s">
        <v>976</v>
      </c>
      <c r="B1115" s="3">
        <v>4454</v>
      </c>
      <c r="C1115" s="20"/>
      <c r="D1115" s="19" t="s">
        <v>268</v>
      </c>
    </row>
    <row r="1116" spans="1:4">
      <c r="A1116" s="19" t="s">
        <v>977</v>
      </c>
      <c r="B1116" s="3">
        <v>1360</v>
      </c>
      <c r="C1116" s="20"/>
      <c r="D1116" s="19" t="s">
        <v>268</v>
      </c>
    </row>
    <row r="1117" spans="1:4">
      <c r="A1117" s="19" t="s">
        <v>1055</v>
      </c>
      <c r="B1117" s="4">
        <v>2293</v>
      </c>
      <c r="C1117" s="20"/>
      <c r="D1117" s="19" t="s">
        <v>268</v>
      </c>
    </row>
    <row r="1118" spans="1:4">
      <c r="A1118" s="19" t="s">
        <v>978</v>
      </c>
      <c r="B1118" s="4">
        <v>3958</v>
      </c>
      <c r="C1118" s="20"/>
      <c r="D1118" s="19" t="s">
        <v>268</v>
      </c>
    </row>
    <row r="1119" spans="1:4">
      <c r="A1119" s="19" t="s">
        <v>682</v>
      </c>
      <c r="B1119" s="4">
        <v>4075</v>
      </c>
      <c r="C1119" s="20"/>
      <c r="D1119" s="19" t="s">
        <v>268</v>
      </c>
    </row>
    <row r="1120" spans="1:4">
      <c r="A1120" s="19" t="s">
        <v>683</v>
      </c>
      <c r="B1120" s="4">
        <v>2146</v>
      </c>
      <c r="C1120" s="20"/>
      <c r="D1120" s="19" t="s">
        <v>268</v>
      </c>
    </row>
    <row r="1121" spans="1:4">
      <c r="A1121" s="19" t="s">
        <v>979</v>
      </c>
      <c r="B1121" s="4">
        <v>6364</v>
      </c>
      <c r="C1121" s="20"/>
      <c r="D1121" s="19" t="s">
        <v>268</v>
      </c>
    </row>
    <row r="1122" spans="1:4">
      <c r="A1122" s="19" t="s">
        <v>684</v>
      </c>
      <c r="B1122" s="4">
        <v>2016</v>
      </c>
      <c r="C1122" s="20"/>
      <c r="D1122" s="19" t="s">
        <v>268</v>
      </c>
    </row>
    <row r="1123" spans="1:4">
      <c r="A1123" s="18"/>
      <c r="B1123" s="3"/>
      <c r="C1123" s="17"/>
      <c r="D1123" s="18"/>
    </row>
    <row r="1124" spans="1:4">
      <c r="A1124" s="19" t="s">
        <v>85</v>
      </c>
      <c r="B1124" s="3">
        <f>SUM(B1104:B1105)</f>
        <v>6823</v>
      </c>
      <c r="C1124" s="17"/>
      <c r="D1124" s="50">
        <f>B1124/B1103</f>
        <v>9.3479839427858993E-2</v>
      </c>
    </row>
    <row r="1125" spans="1:4">
      <c r="A1125" s="19" t="s">
        <v>264</v>
      </c>
      <c r="B1125" s="3">
        <f>B1106</f>
        <v>694</v>
      </c>
      <c r="C1125" s="17"/>
      <c r="D1125" s="50">
        <f>B1125/B1103</f>
        <v>9.5082820699009443E-3</v>
      </c>
    </row>
    <row r="1126" spans="1:4">
      <c r="A1126" s="19" t="s">
        <v>268</v>
      </c>
      <c r="B1126" s="3">
        <f>SUM(B1107:B1122)</f>
        <v>65472</v>
      </c>
      <c r="C1126" s="17"/>
      <c r="D1126" s="50">
        <f>B1126/B1103</f>
        <v>0.89701187850224007</v>
      </c>
    </row>
    <row r="1127" spans="1:4">
      <c r="A1127" s="19"/>
      <c r="B1127" s="3"/>
      <c r="C1127" s="17"/>
      <c r="D1127" s="18"/>
    </row>
    <row r="1128" spans="1:4">
      <c r="A1128" s="18"/>
      <c r="B1128" s="3"/>
      <c r="C1128" s="17"/>
      <c r="D1128" s="18"/>
    </row>
    <row r="1129" spans="1:4">
      <c r="A1129" s="40" t="s">
        <v>1071</v>
      </c>
      <c r="B1129" s="36">
        <f>SUM(B1130:B1154)</f>
        <v>74439</v>
      </c>
      <c r="C1129" s="17"/>
      <c r="D1129" s="18"/>
    </row>
    <row r="1130" spans="1:4">
      <c r="A1130" s="21" t="s">
        <v>619</v>
      </c>
      <c r="B1130" s="3">
        <v>3724</v>
      </c>
      <c r="C1130" s="22"/>
      <c r="D1130" s="21" t="s">
        <v>509</v>
      </c>
    </row>
    <row r="1131" spans="1:4">
      <c r="A1131" s="21" t="s">
        <v>620</v>
      </c>
      <c r="B1131" s="3">
        <v>3873</v>
      </c>
      <c r="C1131" s="22"/>
      <c r="D1131" s="21" t="s">
        <v>509</v>
      </c>
    </row>
    <row r="1132" spans="1:4">
      <c r="A1132" s="21" t="s">
        <v>639</v>
      </c>
      <c r="B1132" s="3">
        <v>2382</v>
      </c>
      <c r="C1132" s="22"/>
      <c r="D1132" s="21" t="s">
        <v>509</v>
      </c>
    </row>
    <row r="1133" spans="1:4">
      <c r="A1133" s="21" t="s">
        <v>647</v>
      </c>
      <c r="B1133" s="3">
        <v>3737</v>
      </c>
      <c r="C1133" s="22"/>
      <c r="D1133" s="21" t="s">
        <v>509</v>
      </c>
    </row>
    <row r="1134" spans="1:4">
      <c r="A1134" s="21" t="s">
        <v>648</v>
      </c>
      <c r="B1134" s="3">
        <v>3334</v>
      </c>
      <c r="C1134" s="22"/>
      <c r="D1134" s="21" t="s">
        <v>509</v>
      </c>
    </row>
    <row r="1135" spans="1:4">
      <c r="A1135" s="21" t="s">
        <v>518</v>
      </c>
      <c r="B1135" s="4">
        <v>3675</v>
      </c>
      <c r="C1135" s="22"/>
      <c r="D1135" s="21" t="s">
        <v>509</v>
      </c>
    </row>
    <row r="1136" spans="1:4">
      <c r="A1136" s="21" t="s">
        <v>519</v>
      </c>
      <c r="B1136" s="4">
        <v>3419</v>
      </c>
      <c r="C1136" s="22"/>
      <c r="D1136" s="21" t="s">
        <v>509</v>
      </c>
    </row>
    <row r="1137" spans="1:4">
      <c r="A1137" s="21" t="s">
        <v>319</v>
      </c>
      <c r="B1137" s="4">
        <v>3963</v>
      </c>
      <c r="C1137" s="22"/>
      <c r="D1137" s="21" t="s">
        <v>509</v>
      </c>
    </row>
    <row r="1138" spans="1:4">
      <c r="A1138" s="21" t="s">
        <v>318</v>
      </c>
      <c r="B1138" s="4">
        <v>4093</v>
      </c>
      <c r="C1138" s="22"/>
      <c r="D1138" s="21" t="s">
        <v>509</v>
      </c>
    </row>
    <row r="1139" spans="1:4">
      <c r="A1139" s="21" t="s">
        <v>320</v>
      </c>
      <c r="B1139" s="4">
        <v>3915</v>
      </c>
      <c r="C1139" s="22"/>
      <c r="D1139" s="21" t="s">
        <v>509</v>
      </c>
    </row>
    <row r="1140" spans="1:4">
      <c r="A1140" s="21" t="s">
        <v>334</v>
      </c>
      <c r="B1140" s="4">
        <v>738</v>
      </c>
      <c r="C1140" s="22"/>
      <c r="D1140" s="21" t="s">
        <v>509</v>
      </c>
    </row>
    <row r="1141" spans="1:4">
      <c r="A1141" s="21" t="s">
        <v>803</v>
      </c>
      <c r="B1141" s="4">
        <v>2929</v>
      </c>
      <c r="C1141" s="22"/>
      <c r="D1141" s="21" t="s">
        <v>509</v>
      </c>
    </row>
    <row r="1142" spans="1:4">
      <c r="A1142" s="21" t="s">
        <v>334</v>
      </c>
      <c r="B1142" s="4">
        <v>1198</v>
      </c>
      <c r="C1142" s="22"/>
      <c r="D1142" s="21" t="s">
        <v>510</v>
      </c>
    </row>
    <row r="1143" spans="1:4">
      <c r="A1143" s="21" t="s">
        <v>618</v>
      </c>
      <c r="B1143" s="4">
        <v>3670</v>
      </c>
      <c r="C1143" s="22"/>
      <c r="D1143" s="21" t="s">
        <v>511</v>
      </c>
    </row>
    <row r="1144" spans="1:4">
      <c r="A1144" s="21" t="s">
        <v>639</v>
      </c>
      <c r="B1144" s="4">
        <v>1551</v>
      </c>
      <c r="C1144" s="22"/>
      <c r="D1144" s="21" t="s">
        <v>511</v>
      </c>
    </row>
    <row r="1145" spans="1:4">
      <c r="A1145" s="21" t="s">
        <v>63</v>
      </c>
      <c r="B1145" s="4">
        <v>3376</v>
      </c>
      <c r="C1145" s="22"/>
      <c r="D1145" s="21" t="s">
        <v>612</v>
      </c>
    </row>
    <row r="1146" spans="1:4">
      <c r="A1146" s="21" t="s">
        <v>334</v>
      </c>
      <c r="B1146" s="4">
        <v>1480</v>
      </c>
      <c r="C1146" s="22"/>
      <c r="D1146" s="21" t="s">
        <v>612</v>
      </c>
    </row>
    <row r="1147" spans="1:4">
      <c r="A1147" s="21" t="s">
        <v>787</v>
      </c>
      <c r="B1147" s="4">
        <v>3128</v>
      </c>
      <c r="C1147" s="22"/>
      <c r="D1147" s="21" t="s">
        <v>612</v>
      </c>
    </row>
    <row r="1148" spans="1:4">
      <c r="A1148" s="21" t="s">
        <v>788</v>
      </c>
      <c r="B1148" s="4">
        <v>3254</v>
      </c>
      <c r="C1148" s="22"/>
      <c r="D1148" s="21" t="s">
        <v>612</v>
      </c>
    </row>
    <row r="1149" spans="1:4">
      <c r="A1149" s="21" t="s">
        <v>789</v>
      </c>
      <c r="B1149" s="4">
        <v>2967</v>
      </c>
      <c r="C1149" s="22"/>
      <c r="D1149" s="21" t="s">
        <v>612</v>
      </c>
    </row>
    <row r="1150" spans="1:4">
      <c r="A1150" s="21" t="s">
        <v>790</v>
      </c>
      <c r="B1150" s="4">
        <v>3188</v>
      </c>
      <c r="C1150" s="22"/>
      <c r="D1150" s="21" t="s">
        <v>612</v>
      </c>
    </row>
    <row r="1151" spans="1:4">
      <c r="A1151" s="21" t="s">
        <v>913</v>
      </c>
      <c r="B1151" s="4">
        <v>3504</v>
      </c>
      <c r="C1151" s="22"/>
      <c r="D1151" s="21" t="s">
        <v>612</v>
      </c>
    </row>
    <row r="1152" spans="1:4">
      <c r="A1152" s="21" t="s">
        <v>791</v>
      </c>
      <c r="B1152" s="4">
        <v>3294</v>
      </c>
      <c r="C1152" s="22"/>
      <c r="D1152" s="21" t="s">
        <v>612</v>
      </c>
    </row>
    <row r="1153" spans="1:4">
      <c r="A1153" s="21" t="s">
        <v>792</v>
      </c>
      <c r="B1153" s="4">
        <v>3715</v>
      </c>
      <c r="C1153" s="22"/>
      <c r="D1153" s="21" t="s">
        <v>612</v>
      </c>
    </row>
    <row r="1154" spans="1:4">
      <c r="A1154" s="21" t="s">
        <v>803</v>
      </c>
      <c r="B1154" s="4">
        <v>332</v>
      </c>
      <c r="C1154" s="22"/>
      <c r="D1154" s="21" t="s">
        <v>612</v>
      </c>
    </row>
    <row r="1155" spans="1:4">
      <c r="A1155" s="18"/>
      <c r="B1155" s="3"/>
      <c r="C1155" s="17"/>
      <c r="D1155" s="18"/>
    </row>
    <row r="1156" spans="1:4">
      <c r="A1156" s="21" t="s">
        <v>509</v>
      </c>
      <c r="B1156" s="3">
        <f>SUM(B1130:B1141)</f>
        <v>39782</v>
      </c>
      <c r="C1156" s="17"/>
      <c r="D1156" s="50">
        <f>B1156/B1129</f>
        <v>0.53442415937882026</v>
      </c>
    </row>
    <row r="1157" spans="1:4">
      <c r="A1157" s="21" t="s">
        <v>510</v>
      </c>
      <c r="B1157" s="3">
        <f>B1142</f>
        <v>1198</v>
      </c>
      <c r="C1157" s="17"/>
      <c r="D1157" s="50">
        <f>B1157/B1129</f>
        <v>1.6093714316420156E-2</v>
      </c>
    </row>
    <row r="1158" spans="1:4">
      <c r="A1158" s="21" t="s">
        <v>511</v>
      </c>
      <c r="B1158" s="3">
        <f>SUM(B1143:B1144)</f>
        <v>5221</v>
      </c>
      <c r="C1158" s="17"/>
      <c r="D1158" s="50">
        <f>B1158/B1129</f>
        <v>7.0137965313881168E-2</v>
      </c>
    </row>
    <row r="1159" spans="1:4">
      <c r="A1159" s="21" t="s">
        <v>612</v>
      </c>
      <c r="B1159" s="3">
        <f>SUM(B1145:B1154)</f>
        <v>28238</v>
      </c>
      <c r="C1159" s="17"/>
      <c r="D1159" s="50">
        <f>B1159/B1129</f>
        <v>0.37934416099087842</v>
      </c>
    </row>
    <row r="1160" spans="1:4">
      <c r="A1160" s="18"/>
      <c r="B1160" s="3"/>
      <c r="C1160" s="17"/>
      <c r="D1160" s="18"/>
    </row>
    <row r="1161" spans="1:4">
      <c r="A1161" s="18"/>
      <c r="B1161" s="3"/>
      <c r="C1161" s="17"/>
      <c r="D1161" s="18"/>
    </row>
    <row r="1162" spans="1:4">
      <c r="A1162" s="40" t="s">
        <v>1072</v>
      </c>
      <c r="B1162" s="36">
        <f>SUM(B1163:B1189)</f>
        <v>73799</v>
      </c>
      <c r="C1162" s="17"/>
      <c r="D1162" s="18"/>
    </row>
    <row r="1163" spans="1:4">
      <c r="A1163" s="11" t="s">
        <v>841</v>
      </c>
      <c r="B1163" s="9">
        <v>3447</v>
      </c>
      <c r="C1163" s="12"/>
      <c r="D1163" s="11" t="s">
        <v>47</v>
      </c>
    </row>
    <row r="1164" spans="1:4">
      <c r="A1164" s="11" t="s">
        <v>866</v>
      </c>
      <c r="B1164" s="9">
        <v>418</v>
      </c>
      <c r="C1164" s="12"/>
      <c r="D1164" s="11" t="s">
        <v>47</v>
      </c>
    </row>
    <row r="1165" spans="1:4">
      <c r="A1165" s="11" t="s">
        <v>842</v>
      </c>
      <c r="B1165" s="9">
        <v>615</v>
      </c>
      <c r="C1165" s="12"/>
      <c r="D1165" s="11" t="s">
        <v>311</v>
      </c>
    </row>
    <row r="1166" spans="1:4">
      <c r="A1166" s="11" t="s">
        <v>844</v>
      </c>
      <c r="B1166" s="9">
        <v>2534</v>
      </c>
      <c r="C1166" s="12"/>
      <c r="D1166" s="11" t="s">
        <v>311</v>
      </c>
    </row>
    <row r="1167" spans="1:4">
      <c r="A1167" s="11" t="s">
        <v>845</v>
      </c>
      <c r="B1167" s="9">
        <v>2936</v>
      </c>
      <c r="C1167" s="12"/>
      <c r="D1167" s="11" t="s">
        <v>311</v>
      </c>
    </row>
    <row r="1168" spans="1:4">
      <c r="A1168" s="11" t="s">
        <v>846</v>
      </c>
      <c r="B1168" s="9">
        <v>2902</v>
      </c>
      <c r="C1168" s="12"/>
      <c r="D1168" s="11" t="s">
        <v>311</v>
      </c>
    </row>
    <row r="1169" spans="1:4">
      <c r="A1169" s="11" t="s">
        <v>847</v>
      </c>
      <c r="B1169" s="9">
        <v>2817</v>
      </c>
      <c r="C1169" s="12"/>
      <c r="D1169" s="11" t="s">
        <v>311</v>
      </c>
    </row>
    <row r="1170" spans="1:4">
      <c r="A1170" s="11" t="s">
        <v>848</v>
      </c>
      <c r="B1170" s="9">
        <v>2956</v>
      </c>
      <c r="C1170" s="12"/>
      <c r="D1170" s="11" t="s">
        <v>311</v>
      </c>
    </row>
    <row r="1171" spans="1:4">
      <c r="A1171" s="11" t="s">
        <v>948</v>
      </c>
      <c r="B1171" s="9">
        <v>588</v>
      </c>
      <c r="C1171" s="12"/>
      <c r="D1171" s="11" t="s">
        <v>311</v>
      </c>
    </row>
    <row r="1172" spans="1:4">
      <c r="A1172" s="11" t="s">
        <v>865</v>
      </c>
      <c r="B1172" s="9">
        <v>61</v>
      </c>
      <c r="C1172" s="12"/>
      <c r="D1172" s="11" t="s">
        <v>311</v>
      </c>
    </row>
    <row r="1173" spans="1:4">
      <c r="A1173" s="11" t="s">
        <v>956</v>
      </c>
      <c r="B1173" s="9">
        <v>3112</v>
      </c>
      <c r="C1173" s="12"/>
      <c r="D1173" s="11" t="s">
        <v>311</v>
      </c>
    </row>
    <row r="1174" spans="1:4">
      <c r="A1174" s="11" t="s">
        <v>740</v>
      </c>
      <c r="B1174" s="9">
        <v>3236</v>
      </c>
      <c r="C1174" s="12"/>
      <c r="D1174" s="11" t="s">
        <v>311</v>
      </c>
    </row>
    <row r="1175" spans="1:4">
      <c r="A1175" s="11" t="s">
        <v>961</v>
      </c>
      <c r="B1175" s="9">
        <v>2799</v>
      </c>
      <c r="C1175" s="12"/>
      <c r="D1175" s="11" t="s">
        <v>311</v>
      </c>
    </row>
    <row r="1176" spans="1:4">
      <c r="A1176" s="11" t="s">
        <v>963</v>
      </c>
      <c r="B1176" s="9">
        <v>3456</v>
      </c>
      <c r="C1176" s="12"/>
      <c r="D1176" s="11" t="s">
        <v>311</v>
      </c>
    </row>
    <row r="1177" spans="1:4">
      <c r="A1177" s="11" t="s">
        <v>925</v>
      </c>
      <c r="B1177" s="9">
        <v>2914</v>
      </c>
      <c r="C1177" s="12"/>
      <c r="D1177" s="11" t="s">
        <v>313</v>
      </c>
    </row>
    <row r="1178" spans="1:4">
      <c r="A1178" s="11" t="s">
        <v>929</v>
      </c>
      <c r="B1178" s="9">
        <v>3649</v>
      </c>
      <c r="C1178" s="12"/>
      <c r="D1178" s="11" t="s">
        <v>313</v>
      </c>
    </row>
    <row r="1179" spans="1:4">
      <c r="A1179" s="11" t="s">
        <v>747</v>
      </c>
      <c r="B1179" s="9">
        <v>3410</v>
      </c>
      <c r="C1179" s="12"/>
      <c r="D1179" s="11" t="s">
        <v>313</v>
      </c>
    </row>
    <row r="1180" spans="1:4">
      <c r="A1180" s="11" t="s">
        <v>842</v>
      </c>
      <c r="B1180" s="9">
        <v>3041</v>
      </c>
      <c r="C1180" s="12"/>
      <c r="D1180" s="11" t="s">
        <v>313</v>
      </c>
    </row>
    <row r="1181" spans="1:4">
      <c r="A1181" s="11" t="s">
        <v>855</v>
      </c>
      <c r="B1181" s="9">
        <v>3455</v>
      </c>
      <c r="C1181" s="12"/>
      <c r="D1181" s="11" t="s">
        <v>313</v>
      </c>
    </row>
    <row r="1182" spans="1:4">
      <c r="A1182" s="11" t="s">
        <v>948</v>
      </c>
      <c r="B1182" s="9">
        <v>2548</v>
      </c>
      <c r="C1182" s="12"/>
      <c r="D1182" s="11" t="s">
        <v>313</v>
      </c>
    </row>
    <row r="1183" spans="1:4">
      <c r="A1183" s="11" t="s">
        <v>865</v>
      </c>
      <c r="B1183" s="9">
        <v>2703</v>
      </c>
      <c r="C1183" s="12"/>
      <c r="D1183" s="11" t="s">
        <v>313</v>
      </c>
    </row>
    <row r="1184" spans="1:4">
      <c r="A1184" s="11" t="s">
        <v>866</v>
      </c>
      <c r="B1184" s="9">
        <v>3092</v>
      </c>
      <c r="C1184" s="12"/>
      <c r="D1184" s="11" t="s">
        <v>313</v>
      </c>
    </row>
    <row r="1185" spans="1:4">
      <c r="A1185" s="11" t="s">
        <v>666</v>
      </c>
      <c r="B1185" s="9">
        <v>3072</v>
      </c>
      <c r="C1185" s="12"/>
      <c r="D1185" s="11" t="s">
        <v>313</v>
      </c>
    </row>
    <row r="1186" spans="1:4">
      <c r="A1186" s="11" t="s">
        <v>90</v>
      </c>
      <c r="B1186" s="9">
        <v>3765</v>
      </c>
      <c r="C1186" s="12"/>
      <c r="D1186" s="11" t="s">
        <v>313</v>
      </c>
    </row>
    <row r="1187" spans="1:4">
      <c r="A1187" s="11" t="s">
        <v>966</v>
      </c>
      <c r="B1187" s="9">
        <v>3368</v>
      </c>
      <c r="C1187" s="12"/>
      <c r="D1187" s="11" t="s">
        <v>313</v>
      </c>
    </row>
    <row r="1188" spans="1:4">
      <c r="A1188" s="11" t="s">
        <v>91</v>
      </c>
      <c r="B1188" s="9">
        <v>3460</v>
      </c>
      <c r="C1188" s="12"/>
      <c r="D1188" s="11" t="s">
        <v>313</v>
      </c>
    </row>
    <row r="1189" spans="1:4">
      <c r="A1189" s="11" t="s">
        <v>92</v>
      </c>
      <c r="B1189" s="9">
        <v>3445</v>
      </c>
      <c r="C1189" s="12"/>
      <c r="D1189" s="11" t="s">
        <v>313</v>
      </c>
    </row>
    <row r="1190" spans="1:4">
      <c r="A1190" s="11"/>
      <c r="B1190" s="14"/>
      <c r="C1190" s="12"/>
      <c r="D1190" s="11"/>
    </row>
    <row r="1191" spans="1:4">
      <c r="A1191" s="11" t="s">
        <v>47</v>
      </c>
      <c r="B1191" s="3">
        <f>SUM(B1163:B1164)</f>
        <v>3865</v>
      </c>
      <c r="C1191" s="17"/>
      <c r="D1191" s="50">
        <f>B1191/B1162</f>
        <v>5.2371983360208131E-2</v>
      </c>
    </row>
    <row r="1192" spans="1:4">
      <c r="A1192" s="11" t="s">
        <v>311</v>
      </c>
      <c r="B1192" s="3">
        <f>SUM(B1165:B1176)</f>
        <v>28012</v>
      </c>
      <c r="C1192" s="17"/>
      <c r="D1192" s="50">
        <f>B1192/B1162</f>
        <v>0.37957153890974132</v>
      </c>
    </row>
    <row r="1193" spans="1:4">
      <c r="A1193" s="11" t="s">
        <v>313</v>
      </c>
      <c r="B1193" s="3">
        <f>SUM(B1177:B1189)</f>
        <v>41922</v>
      </c>
      <c r="C1193" s="17"/>
      <c r="D1193" s="50">
        <f>B1193/B1162</f>
        <v>0.56805647773005052</v>
      </c>
    </row>
    <row r="1194" spans="1:4">
      <c r="A1194" s="18"/>
      <c r="B1194" s="3"/>
      <c r="C1194" s="17"/>
      <c r="D1194" s="50"/>
    </row>
    <row r="1195" spans="1:4">
      <c r="A1195" s="18"/>
      <c r="B1195" s="3"/>
      <c r="C1195" s="17"/>
      <c r="D1195" s="18"/>
    </row>
    <row r="1196" spans="1:4">
      <c r="A1196" s="40" t="s">
        <v>1073</v>
      </c>
      <c r="B1196" s="36">
        <f>SUM(B1197:B1221)</f>
        <v>76920</v>
      </c>
      <c r="C1196" s="17"/>
      <c r="D1196" s="18"/>
    </row>
    <row r="1197" spans="1:4">
      <c r="A1197" s="18" t="s">
        <v>660</v>
      </c>
      <c r="B1197" s="3">
        <v>2777</v>
      </c>
      <c r="C1197" s="17"/>
      <c r="D1197" s="18" t="s">
        <v>654</v>
      </c>
    </row>
    <row r="1198" spans="1:4">
      <c r="A1198" s="18" t="s">
        <v>656</v>
      </c>
      <c r="B1198" s="3">
        <v>1533</v>
      </c>
      <c r="C1198" s="17"/>
      <c r="D1198" s="18" t="s">
        <v>654</v>
      </c>
    </row>
    <row r="1199" spans="1:4">
      <c r="A1199" s="18" t="s">
        <v>993</v>
      </c>
      <c r="B1199" s="3">
        <v>3146</v>
      </c>
      <c r="C1199" s="17"/>
      <c r="D1199" s="18" t="s">
        <v>654</v>
      </c>
    </row>
    <row r="1200" spans="1:4">
      <c r="A1200" s="18" t="s">
        <v>657</v>
      </c>
      <c r="B1200" s="3">
        <v>4255</v>
      </c>
      <c r="C1200" s="17"/>
      <c r="D1200" s="18" t="s">
        <v>654</v>
      </c>
    </row>
    <row r="1201" spans="1:4">
      <c r="A1201" s="18" t="s">
        <v>658</v>
      </c>
      <c r="B1201" s="3">
        <v>4891</v>
      </c>
      <c r="C1201" s="17"/>
      <c r="D1201" s="18" t="s">
        <v>654</v>
      </c>
    </row>
    <row r="1202" spans="1:4">
      <c r="A1202" s="18" t="s">
        <v>659</v>
      </c>
      <c r="B1202" s="3">
        <v>1464</v>
      </c>
      <c r="C1202" s="17"/>
      <c r="D1202" s="18" t="s">
        <v>654</v>
      </c>
    </row>
    <row r="1203" spans="1:4">
      <c r="A1203" s="18" t="s">
        <v>995</v>
      </c>
      <c r="B1203" s="3">
        <v>3131</v>
      </c>
      <c r="C1203" s="17"/>
      <c r="D1203" s="18" t="s">
        <v>654</v>
      </c>
    </row>
    <row r="1204" spans="1:4">
      <c r="A1204" s="18" t="s">
        <v>997</v>
      </c>
      <c r="B1204" s="3">
        <v>2867</v>
      </c>
      <c r="C1204" s="17"/>
      <c r="D1204" s="18" t="s">
        <v>654</v>
      </c>
    </row>
    <row r="1205" spans="1:4">
      <c r="A1205" s="18" t="s">
        <v>998</v>
      </c>
      <c r="B1205" s="4">
        <v>2881</v>
      </c>
      <c r="C1205" s="17"/>
      <c r="D1205" s="18" t="s">
        <v>654</v>
      </c>
    </row>
    <row r="1206" spans="1:4">
      <c r="A1206" s="18" t="s">
        <v>999</v>
      </c>
      <c r="B1206" s="4">
        <v>2987</v>
      </c>
      <c r="C1206" s="17"/>
      <c r="D1206" s="18" t="s">
        <v>654</v>
      </c>
    </row>
    <row r="1207" spans="1:4">
      <c r="A1207" s="18" t="s">
        <v>357</v>
      </c>
      <c r="B1207" s="4">
        <v>1528</v>
      </c>
      <c r="C1207" s="17"/>
      <c r="D1207" s="18" t="s">
        <v>654</v>
      </c>
    </row>
    <row r="1208" spans="1:4">
      <c r="A1208" s="18" t="s">
        <v>1000</v>
      </c>
      <c r="B1208" s="4">
        <v>3350</v>
      </c>
      <c r="C1208" s="17"/>
      <c r="D1208" s="18" t="s">
        <v>654</v>
      </c>
    </row>
    <row r="1209" spans="1:4">
      <c r="A1209" s="21" t="s">
        <v>323</v>
      </c>
      <c r="B1209" s="4">
        <v>107</v>
      </c>
      <c r="C1209" s="22"/>
      <c r="D1209" s="21" t="s">
        <v>512</v>
      </c>
    </row>
    <row r="1210" spans="1:4">
      <c r="A1210" s="21" t="s">
        <v>877</v>
      </c>
      <c r="B1210" s="4">
        <v>3540</v>
      </c>
      <c r="C1210" s="22"/>
      <c r="D1210" s="21" t="s">
        <v>612</v>
      </c>
    </row>
    <row r="1211" spans="1:4">
      <c r="A1211" s="21" t="s">
        <v>321</v>
      </c>
      <c r="B1211" s="4">
        <v>3319</v>
      </c>
      <c r="C1211" s="22"/>
      <c r="D1211" s="21" t="s">
        <v>612</v>
      </c>
    </row>
    <row r="1212" spans="1:4">
      <c r="A1212" s="21" t="s">
        <v>323</v>
      </c>
      <c r="B1212" s="4">
        <v>3214</v>
      </c>
      <c r="C1212" s="22"/>
      <c r="D1212" s="21" t="s">
        <v>612</v>
      </c>
    </row>
    <row r="1213" spans="1:4">
      <c r="A1213" s="21" t="s">
        <v>786</v>
      </c>
      <c r="B1213" s="4">
        <v>3370</v>
      </c>
      <c r="C1213" s="22"/>
      <c r="D1213" s="21" t="s">
        <v>612</v>
      </c>
    </row>
    <row r="1214" spans="1:4">
      <c r="A1214" s="21" t="s">
        <v>794</v>
      </c>
      <c r="B1214" s="4">
        <v>3465</v>
      </c>
      <c r="C1214" s="22"/>
      <c r="D1214" s="21" t="s">
        <v>612</v>
      </c>
    </row>
    <row r="1215" spans="1:4">
      <c r="A1215" s="21" t="s">
        <v>795</v>
      </c>
      <c r="B1215" s="4">
        <v>3404</v>
      </c>
      <c r="C1215" s="22"/>
      <c r="D1215" s="21" t="s">
        <v>612</v>
      </c>
    </row>
    <row r="1216" spans="1:4">
      <c r="A1216" s="21" t="s">
        <v>796</v>
      </c>
      <c r="B1216" s="4">
        <v>4016</v>
      </c>
      <c r="C1216" s="22"/>
      <c r="D1216" s="21" t="s">
        <v>612</v>
      </c>
    </row>
    <row r="1217" spans="1:4">
      <c r="A1217" s="21" t="s">
        <v>797</v>
      </c>
      <c r="B1217" s="4">
        <v>3917</v>
      </c>
      <c r="C1217" s="22"/>
      <c r="D1217" s="21" t="s">
        <v>612</v>
      </c>
    </row>
    <row r="1218" spans="1:4">
      <c r="A1218" s="21" t="s">
        <v>798</v>
      </c>
      <c r="B1218" s="4">
        <v>3327</v>
      </c>
      <c r="C1218" s="22"/>
      <c r="D1218" s="21" t="s">
        <v>612</v>
      </c>
    </row>
    <row r="1219" spans="1:4">
      <c r="A1219" s="21" t="s">
        <v>800</v>
      </c>
      <c r="B1219" s="4">
        <v>3576</v>
      </c>
      <c r="C1219" s="22"/>
      <c r="D1219" s="21" t="s">
        <v>612</v>
      </c>
    </row>
    <row r="1220" spans="1:4">
      <c r="A1220" s="21" t="s">
        <v>799</v>
      </c>
      <c r="B1220" s="4">
        <v>3228</v>
      </c>
      <c r="C1220" s="22"/>
      <c r="D1220" s="21" t="s">
        <v>612</v>
      </c>
    </row>
    <row r="1221" spans="1:4">
      <c r="A1221" s="21" t="s">
        <v>801</v>
      </c>
      <c r="B1221" s="4">
        <v>3627</v>
      </c>
      <c r="C1221" s="22"/>
      <c r="D1221" s="21" t="s">
        <v>612</v>
      </c>
    </row>
    <row r="1222" spans="1:4">
      <c r="A1222" s="18"/>
      <c r="B1222" s="3"/>
      <c r="C1222" s="17"/>
      <c r="D1222" s="18"/>
    </row>
    <row r="1223" spans="1:4">
      <c r="A1223" s="18" t="s">
        <v>654</v>
      </c>
      <c r="B1223" s="3">
        <f>SUM(B1197:B1208)</f>
        <v>34810</v>
      </c>
      <c r="C1223" s="17"/>
      <c r="D1223" s="50">
        <f>B1223/B1196</f>
        <v>0.45254810192407696</v>
      </c>
    </row>
    <row r="1224" spans="1:4">
      <c r="A1224" s="21" t="s">
        <v>512</v>
      </c>
      <c r="B1224" s="3">
        <f>B1209</f>
        <v>107</v>
      </c>
      <c r="C1224" s="17"/>
      <c r="D1224" s="50">
        <f>B1224/B1196</f>
        <v>1.3910556422256891E-3</v>
      </c>
    </row>
    <row r="1225" spans="1:4">
      <c r="A1225" s="21" t="s">
        <v>612</v>
      </c>
      <c r="B1225" s="3">
        <f>SUM(B1210:B1221)</f>
        <v>42003</v>
      </c>
      <c r="C1225" s="17"/>
      <c r="D1225" s="50">
        <f>B1225/B1196</f>
        <v>0.54606084243369735</v>
      </c>
    </row>
    <row r="1226" spans="1:4">
      <c r="A1226" s="18"/>
      <c r="B1226" s="3"/>
      <c r="C1226" s="17"/>
      <c r="D1226" s="18"/>
    </row>
    <row r="1227" spans="1:4">
      <c r="A1227" s="18"/>
      <c r="B1227" s="3"/>
      <c r="C1227" s="17"/>
      <c r="D1227" s="18"/>
    </row>
    <row r="1228" spans="1:4">
      <c r="A1228" s="43" t="s">
        <v>17</v>
      </c>
      <c r="B1228" s="36">
        <f>SUM(B1229:B1255)</f>
        <v>71669</v>
      </c>
      <c r="C1228" s="17"/>
      <c r="D1228" s="18"/>
    </row>
    <row r="1229" spans="1:4">
      <c r="A1229" s="28" t="s">
        <v>892</v>
      </c>
      <c r="B1229" s="9">
        <v>172</v>
      </c>
      <c r="C1229" s="29"/>
      <c r="D1229" s="28" t="s">
        <v>305</v>
      </c>
    </row>
    <row r="1230" spans="1:4">
      <c r="A1230" s="28" t="s">
        <v>282</v>
      </c>
      <c r="B1230" s="9">
        <v>1760</v>
      </c>
      <c r="C1230" s="29"/>
      <c r="D1230" s="28" t="s">
        <v>305</v>
      </c>
    </row>
    <row r="1231" spans="1:4">
      <c r="A1231" s="28" t="s">
        <v>284</v>
      </c>
      <c r="B1231" s="9">
        <v>903</v>
      </c>
      <c r="C1231" s="29"/>
      <c r="D1231" s="28" t="s">
        <v>305</v>
      </c>
    </row>
    <row r="1232" spans="1:4">
      <c r="A1232" s="28" t="s">
        <v>893</v>
      </c>
      <c r="B1232" s="9">
        <v>3766</v>
      </c>
      <c r="C1232" s="29"/>
      <c r="D1232" s="28" t="s">
        <v>305</v>
      </c>
    </row>
    <row r="1233" spans="1:4">
      <c r="A1233" s="29" t="s">
        <v>27</v>
      </c>
      <c r="B1233" s="9">
        <v>1930</v>
      </c>
      <c r="C1233" s="29"/>
      <c r="D1233" s="28" t="s">
        <v>17</v>
      </c>
    </row>
    <row r="1234" spans="1:4">
      <c r="A1234" s="28" t="s">
        <v>34</v>
      </c>
      <c r="B1234" s="9">
        <v>1734</v>
      </c>
      <c r="C1234" s="29"/>
      <c r="D1234" s="28" t="s">
        <v>17</v>
      </c>
    </row>
    <row r="1235" spans="1:4">
      <c r="A1235" s="28" t="s">
        <v>35</v>
      </c>
      <c r="B1235" s="9">
        <v>1546</v>
      </c>
      <c r="C1235" s="29"/>
      <c r="D1235" s="28" t="s">
        <v>17</v>
      </c>
    </row>
    <row r="1236" spans="1:4">
      <c r="A1236" s="28" t="s">
        <v>36</v>
      </c>
      <c r="B1236" s="9">
        <v>1697</v>
      </c>
      <c r="C1236" s="29"/>
      <c r="D1236" s="28" t="s">
        <v>17</v>
      </c>
    </row>
    <row r="1237" spans="1:4">
      <c r="A1237" s="28" t="s">
        <v>37</v>
      </c>
      <c r="B1237" s="9">
        <v>1586</v>
      </c>
      <c r="C1237" s="29"/>
      <c r="D1237" s="28" t="s">
        <v>17</v>
      </c>
    </row>
    <row r="1238" spans="1:4">
      <c r="A1238" s="28" t="s">
        <v>553</v>
      </c>
      <c r="B1238" s="9">
        <v>1968</v>
      </c>
      <c r="C1238" s="29"/>
      <c r="D1238" s="28" t="s">
        <v>17</v>
      </c>
    </row>
    <row r="1239" spans="1:4">
      <c r="A1239" s="28" t="s">
        <v>40</v>
      </c>
      <c r="B1239" s="9">
        <v>1723</v>
      </c>
      <c r="C1239" s="29"/>
      <c r="D1239" s="28" t="s">
        <v>17</v>
      </c>
    </row>
    <row r="1240" spans="1:4">
      <c r="A1240" s="28" t="s">
        <v>41</v>
      </c>
      <c r="B1240" s="9">
        <v>1842</v>
      </c>
      <c r="C1240" s="29"/>
      <c r="D1240" s="28" t="s">
        <v>17</v>
      </c>
    </row>
    <row r="1241" spans="1:4">
      <c r="A1241" s="28" t="s">
        <v>371</v>
      </c>
      <c r="B1241" s="9">
        <v>2773</v>
      </c>
      <c r="C1241" s="29"/>
      <c r="D1241" s="28" t="s">
        <v>17</v>
      </c>
    </row>
    <row r="1242" spans="1:4">
      <c r="A1242" s="28" t="s">
        <v>372</v>
      </c>
      <c r="B1242" s="9">
        <v>3530</v>
      </c>
      <c r="C1242" s="29"/>
      <c r="D1242" s="28" t="s">
        <v>17</v>
      </c>
    </row>
    <row r="1243" spans="1:4">
      <c r="A1243" s="28" t="s">
        <v>373</v>
      </c>
      <c r="B1243" s="9">
        <v>1689</v>
      </c>
      <c r="C1243" s="29"/>
      <c r="D1243" s="28" t="s">
        <v>17</v>
      </c>
    </row>
    <row r="1244" spans="1:4">
      <c r="A1244" s="28" t="s">
        <v>375</v>
      </c>
      <c r="B1244" s="9">
        <v>1500</v>
      </c>
      <c r="C1244" s="29"/>
      <c r="D1244" s="28" t="s">
        <v>17</v>
      </c>
    </row>
    <row r="1245" spans="1:4">
      <c r="A1245" s="28" t="s">
        <v>376</v>
      </c>
      <c r="B1245" s="9">
        <v>3180</v>
      </c>
      <c r="C1245" s="29"/>
      <c r="D1245" s="28" t="s">
        <v>17</v>
      </c>
    </row>
    <row r="1246" spans="1:4">
      <c r="A1246" s="28" t="s">
        <v>377</v>
      </c>
      <c r="B1246" s="9">
        <v>3198</v>
      </c>
      <c r="C1246" s="29"/>
      <c r="D1246" s="28" t="s">
        <v>17</v>
      </c>
    </row>
    <row r="1247" spans="1:4">
      <c r="A1247" s="28" t="s">
        <v>378</v>
      </c>
      <c r="B1247" s="9">
        <v>1858</v>
      </c>
      <c r="C1247" s="29"/>
      <c r="D1247" s="28" t="s">
        <v>17</v>
      </c>
    </row>
    <row r="1248" spans="1:4">
      <c r="A1248" s="28" t="s">
        <v>884</v>
      </c>
      <c r="B1248" s="9">
        <v>3248</v>
      </c>
      <c r="C1248" s="29"/>
      <c r="D1248" s="28" t="s">
        <v>17</v>
      </c>
    </row>
    <row r="1249" spans="1:4">
      <c r="A1249" s="28" t="s">
        <v>379</v>
      </c>
      <c r="B1249" s="9">
        <v>1750</v>
      </c>
      <c r="C1249" s="29"/>
      <c r="D1249" s="28" t="s">
        <v>17</v>
      </c>
    </row>
    <row r="1250" spans="1:4">
      <c r="A1250" s="29" t="s">
        <v>889</v>
      </c>
      <c r="B1250" s="9">
        <v>5351</v>
      </c>
      <c r="C1250" s="29"/>
      <c r="D1250" s="28" t="s">
        <v>17</v>
      </c>
    </row>
    <row r="1251" spans="1:4">
      <c r="A1251" s="29" t="s">
        <v>103</v>
      </c>
      <c r="B1251" s="9">
        <v>5030</v>
      </c>
      <c r="C1251" s="29"/>
      <c r="D1251" s="28" t="s">
        <v>17</v>
      </c>
    </row>
    <row r="1252" spans="1:4">
      <c r="A1252" s="28" t="s">
        <v>104</v>
      </c>
      <c r="B1252" s="9">
        <v>5521</v>
      </c>
      <c r="C1252" s="29"/>
      <c r="D1252" s="28" t="s">
        <v>17</v>
      </c>
    </row>
    <row r="1253" spans="1:4">
      <c r="A1253" s="28" t="s">
        <v>892</v>
      </c>
      <c r="B1253" s="9">
        <v>5645</v>
      </c>
      <c r="C1253" s="29"/>
      <c r="D1253" s="28" t="s">
        <v>17</v>
      </c>
    </row>
    <row r="1254" spans="1:4">
      <c r="A1254" s="28" t="s">
        <v>284</v>
      </c>
      <c r="B1254" s="9">
        <v>3048</v>
      </c>
      <c r="C1254" s="29"/>
      <c r="D1254" s="28" t="s">
        <v>17</v>
      </c>
    </row>
    <row r="1255" spans="1:4">
      <c r="A1255" s="28" t="s">
        <v>469</v>
      </c>
      <c r="B1255" s="9">
        <v>3721</v>
      </c>
      <c r="C1255" s="29"/>
      <c r="D1255" s="28" t="s">
        <v>17</v>
      </c>
    </row>
    <row r="1256" spans="1:4">
      <c r="A1256" s="18"/>
      <c r="B1256" s="3"/>
      <c r="C1256" s="17"/>
      <c r="D1256" s="18"/>
    </row>
    <row r="1257" spans="1:4">
      <c r="A1257" s="28" t="s">
        <v>305</v>
      </c>
      <c r="B1257" s="3">
        <f>SUM(B1229:B1232)</f>
        <v>6601</v>
      </c>
      <c r="C1257" s="17"/>
      <c r="D1257" s="50">
        <f>B1257/B1228</f>
        <v>9.2103978010018281E-2</v>
      </c>
    </row>
    <row r="1258" spans="1:4">
      <c r="A1258" s="28" t="s">
        <v>17</v>
      </c>
      <c r="B1258" s="3">
        <f>SUM(B1233:B1255)</f>
        <v>65068</v>
      </c>
      <c r="C1258" s="17"/>
      <c r="D1258" s="50">
        <f>B1258/B1228</f>
        <v>0.90789602198998176</v>
      </c>
    </row>
    <row r="1259" spans="1:4">
      <c r="A1259" s="18"/>
      <c r="B1259" s="3"/>
      <c r="C1259" s="17"/>
      <c r="D1259" s="18"/>
    </row>
    <row r="1260" spans="1:4">
      <c r="A1260" s="18"/>
      <c r="B1260" s="3"/>
      <c r="C1260" s="17"/>
      <c r="D1260" s="18"/>
    </row>
    <row r="1261" spans="1:4">
      <c r="A1261" s="40" t="s">
        <v>522</v>
      </c>
      <c r="B1261" s="36">
        <f>SUM(B1262:B1285)</f>
        <v>73511</v>
      </c>
      <c r="C1261" s="17"/>
      <c r="D1261" s="18"/>
    </row>
    <row r="1262" spans="1:4">
      <c r="A1262" s="18" t="s">
        <v>212</v>
      </c>
      <c r="B1262" s="3">
        <v>187</v>
      </c>
      <c r="C1262" s="17"/>
      <c r="D1262" s="18" t="s">
        <v>521</v>
      </c>
    </row>
    <row r="1263" spans="1:4">
      <c r="A1263" s="18" t="s">
        <v>367</v>
      </c>
      <c r="B1263" s="3">
        <v>4101</v>
      </c>
      <c r="C1263" s="17"/>
      <c r="D1263" s="18" t="s">
        <v>522</v>
      </c>
    </row>
    <row r="1264" spans="1:4">
      <c r="A1264" s="18" t="s">
        <v>358</v>
      </c>
      <c r="B1264" s="3">
        <v>5784</v>
      </c>
      <c r="C1264" s="17"/>
      <c r="D1264" s="18" t="s">
        <v>522</v>
      </c>
    </row>
    <row r="1265" spans="1:4">
      <c r="A1265" s="18" t="s">
        <v>1048</v>
      </c>
      <c r="B1265" s="3">
        <v>5133</v>
      </c>
      <c r="C1265" s="17"/>
      <c r="D1265" s="18" t="s">
        <v>522</v>
      </c>
    </row>
    <row r="1266" spans="1:4">
      <c r="A1266" s="18" t="s">
        <v>359</v>
      </c>
      <c r="B1266" s="3">
        <v>2093</v>
      </c>
      <c r="C1266" s="17"/>
      <c r="D1266" s="18" t="s">
        <v>522</v>
      </c>
    </row>
    <row r="1267" spans="1:4">
      <c r="A1267" s="18" t="s">
        <v>360</v>
      </c>
      <c r="B1267" s="3">
        <v>2084</v>
      </c>
      <c r="C1267" s="17"/>
      <c r="D1267" s="18" t="s">
        <v>522</v>
      </c>
    </row>
    <row r="1268" spans="1:4">
      <c r="A1268" s="18" t="s">
        <v>1050</v>
      </c>
      <c r="B1268" s="3">
        <v>4043</v>
      </c>
      <c r="C1268" s="17"/>
      <c r="D1268" s="18" t="s">
        <v>522</v>
      </c>
    </row>
    <row r="1269" spans="1:4">
      <c r="A1269" s="18" t="s">
        <v>1051</v>
      </c>
      <c r="B1269" s="3">
        <v>5466</v>
      </c>
      <c r="C1269" s="17"/>
      <c r="D1269" s="18" t="s">
        <v>522</v>
      </c>
    </row>
    <row r="1270" spans="1:4">
      <c r="A1270" s="18" t="s">
        <v>1052</v>
      </c>
      <c r="B1270" s="3">
        <v>1933</v>
      </c>
      <c r="C1270" s="17"/>
      <c r="D1270" s="18" t="s">
        <v>522</v>
      </c>
    </row>
    <row r="1271" spans="1:4">
      <c r="A1271" s="18" t="s">
        <v>1</v>
      </c>
      <c r="B1271" s="3">
        <v>3614</v>
      </c>
      <c r="C1271" s="17"/>
      <c r="D1271" s="18" t="s">
        <v>522</v>
      </c>
    </row>
    <row r="1272" spans="1:4">
      <c r="A1272" s="18" t="s">
        <v>2</v>
      </c>
      <c r="B1272" s="3">
        <v>4206</v>
      </c>
      <c r="C1272" s="17"/>
      <c r="D1272" s="18" t="s">
        <v>522</v>
      </c>
    </row>
    <row r="1273" spans="1:4">
      <c r="A1273" s="18" t="s">
        <v>3</v>
      </c>
      <c r="B1273" s="3">
        <v>3430</v>
      </c>
      <c r="C1273" s="17"/>
      <c r="D1273" s="18" t="s">
        <v>522</v>
      </c>
    </row>
    <row r="1274" spans="1:4">
      <c r="A1274" s="18" t="s">
        <v>4</v>
      </c>
      <c r="B1274" s="3">
        <v>3539</v>
      </c>
      <c r="C1274" s="17"/>
      <c r="D1274" s="18" t="s">
        <v>522</v>
      </c>
    </row>
    <row r="1275" spans="1:4">
      <c r="A1275" s="18" t="s">
        <v>5</v>
      </c>
      <c r="B1275" s="4">
        <v>1865</v>
      </c>
      <c r="C1275" s="17"/>
      <c r="D1275" s="18" t="s">
        <v>522</v>
      </c>
    </row>
    <row r="1276" spans="1:4">
      <c r="A1276" s="18" t="s">
        <v>1053</v>
      </c>
      <c r="B1276" s="4">
        <v>3920</v>
      </c>
      <c r="C1276" s="17"/>
      <c r="D1276" s="18" t="s">
        <v>522</v>
      </c>
    </row>
    <row r="1277" spans="1:4">
      <c r="A1277" s="18" t="s">
        <v>6</v>
      </c>
      <c r="B1277" s="4">
        <v>2024</v>
      </c>
      <c r="C1277" s="17"/>
      <c r="D1277" s="18" t="s">
        <v>522</v>
      </c>
    </row>
    <row r="1278" spans="1:4">
      <c r="A1278" s="18" t="s">
        <v>7</v>
      </c>
      <c r="B1278" s="4">
        <v>2029</v>
      </c>
      <c r="C1278" s="17"/>
      <c r="D1278" s="18" t="s">
        <v>522</v>
      </c>
    </row>
    <row r="1279" spans="1:4">
      <c r="A1279" s="18" t="s">
        <v>211</v>
      </c>
      <c r="B1279" s="4">
        <v>2060</v>
      </c>
      <c r="C1279" s="17"/>
      <c r="D1279" s="18" t="s">
        <v>522</v>
      </c>
    </row>
    <row r="1280" spans="1:4">
      <c r="A1280" s="18" t="s">
        <v>212</v>
      </c>
      <c r="B1280" s="4">
        <v>1767</v>
      </c>
      <c r="C1280" s="17"/>
      <c r="D1280" s="18" t="s">
        <v>522</v>
      </c>
    </row>
    <row r="1281" spans="1:4">
      <c r="A1281" s="18" t="s">
        <v>213</v>
      </c>
      <c r="B1281" s="4">
        <v>1911</v>
      </c>
      <c r="C1281" s="17"/>
      <c r="D1281" s="18" t="s">
        <v>522</v>
      </c>
    </row>
    <row r="1282" spans="1:4">
      <c r="A1282" s="18" t="s">
        <v>214</v>
      </c>
      <c r="B1282" s="4">
        <v>3693</v>
      </c>
      <c r="C1282" s="17"/>
      <c r="D1282" s="18" t="s">
        <v>522</v>
      </c>
    </row>
    <row r="1283" spans="1:4">
      <c r="A1283" s="18" t="s">
        <v>215</v>
      </c>
      <c r="B1283" s="4">
        <v>3067</v>
      </c>
      <c r="C1283" s="17"/>
      <c r="D1283" s="18" t="s">
        <v>522</v>
      </c>
    </row>
    <row r="1284" spans="1:4">
      <c r="A1284" s="18" t="s">
        <v>216</v>
      </c>
      <c r="B1284" s="4">
        <v>1874</v>
      </c>
      <c r="C1284" s="17"/>
      <c r="D1284" s="18" t="s">
        <v>522</v>
      </c>
    </row>
    <row r="1285" spans="1:4">
      <c r="A1285" s="18" t="s">
        <v>1054</v>
      </c>
      <c r="B1285" s="4">
        <v>3688</v>
      </c>
      <c r="C1285" s="17"/>
      <c r="D1285" s="18" t="s">
        <v>522</v>
      </c>
    </row>
    <row r="1286" spans="1:4">
      <c r="A1286" s="18"/>
      <c r="B1286" s="3"/>
      <c r="C1286" s="17"/>
      <c r="D1286" s="18"/>
    </row>
    <row r="1287" spans="1:4">
      <c r="A1287" s="18" t="s">
        <v>521</v>
      </c>
      <c r="B1287" s="3">
        <f>B1262</f>
        <v>187</v>
      </c>
      <c r="C1287" s="17"/>
      <c r="D1287" s="50">
        <f>B1287/B1261</f>
        <v>2.5438369767789857E-3</v>
      </c>
    </row>
    <row r="1288" spans="1:4">
      <c r="A1288" s="18" t="s">
        <v>522</v>
      </c>
      <c r="B1288" s="3">
        <f>SUM(B1263:B1285)</f>
        <v>73324</v>
      </c>
      <c r="C1288" s="17"/>
      <c r="D1288" s="50">
        <f>B1288/B1261</f>
        <v>0.99745616302322104</v>
      </c>
    </row>
    <row r="1289" spans="1:4">
      <c r="A1289" s="18"/>
      <c r="B1289" s="3"/>
      <c r="C1289" s="17"/>
      <c r="D1289" s="18"/>
    </row>
    <row r="1290" spans="1:4">
      <c r="A1290" s="18"/>
      <c r="B1290" s="3"/>
      <c r="C1290" s="17"/>
      <c r="D1290" s="18"/>
    </row>
    <row r="1291" spans="1:4">
      <c r="A1291" s="40" t="s">
        <v>1074</v>
      </c>
      <c r="B1291" s="36">
        <f>SUM(B1292:B1320)</f>
        <v>72354</v>
      </c>
      <c r="C1291" s="17"/>
      <c r="D1291" s="18"/>
    </row>
    <row r="1292" spans="1:4">
      <c r="A1292" s="10" t="s">
        <v>701</v>
      </c>
      <c r="B1292" s="9">
        <v>2451</v>
      </c>
      <c r="C1292" s="23"/>
      <c r="D1292" s="10" t="s">
        <v>593</v>
      </c>
    </row>
    <row r="1293" spans="1:4">
      <c r="A1293" s="10" t="s">
        <v>702</v>
      </c>
      <c r="B1293" s="9">
        <v>1351</v>
      </c>
      <c r="C1293" s="23"/>
      <c r="D1293" s="10" t="s">
        <v>593</v>
      </c>
    </row>
    <row r="1294" spans="1:4">
      <c r="A1294" s="10" t="s">
        <v>703</v>
      </c>
      <c r="B1294" s="9">
        <v>1293</v>
      </c>
      <c r="C1294" s="23"/>
      <c r="D1294" s="10" t="s">
        <v>593</v>
      </c>
    </row>
    <row r="1295" spans="1:4">
      <c r="A1295" s="10" t="s">
        <v>704</v>
      </c>
      <c r="B1295" s="9">
        <v>1430</v>
      </c>
      <c r="C1295" s="23"/>
      <c r="D1295" s="10" t="s">
        <v>593</v>
      </c>
    </row>
    <row r="1296" spans="1:4">
      <c r="A1296" s="10" t="s">
        <v>705</v>
      </c>
      <c r="B1296" s="9">
        <v>2508</v>
      </c>
      <c r="C1296" s="23"/>
      <c r="D1296" s="10" t="s">
        <v>593</v>
      </c>
    </row>
    <row r="1297" spans="1:4">
      <c r="A1297" s="10" t="s">
        <v>706</v>
      </c>
      <c r="B1297" s="9">
        <v>1548</v>
      </c>
      <c r="C1297" s="23"/>
      <c r="D1297" s="10" t="s">
        <v>593</v>
      </c>
    </row>
    <row r="1298" spans="1:4">
      <c r="A1298" s="10" t="s">
        <v>707</v>
      </c>
      <c r="B1298" s="9">
        <v>1307</v>
      </c>
      <c r="C1298" s="23"/>
      <c r="D1298" s="10" t="s">
        <v>593</v>
      </c>
    </row>
    <row r="1299" spans="1:4">
      <c r="A1299" s="10" t="s">
        <v>708</v>
      </c>
      <c r="B1299" s="9">
        <v>1437</v>
      </c>
      <c r="C1299" s="23"/>
      <c r="D1299" s="10" t="s">
        <v>593</v>
      </c>
    </row>
    <row r="1300" spans="1:4">
      <c r="A1300" s="10" t="s">
        <v>709</v>
      </c>
      <c r="B1300" s="9">
        <v>2593</v>
      </c>
      <c r="C1300" s="23"/>
      <c r="D1300" s="10" t="s">
        <v>593</v>
      </c>
    </row>
    <row r="1301" spans="1:4">
      <c r="A1301" s="10" t="s">
        <v>599</v>
      </c>
      <c r="B1301" s="9">
        <v>3846</v>
      </c>
      <c r="C1301" s="23"/>
      <c r="D1301" s="10" t="s">
        <v>593</v>
      </c>
    </row>
    <row r="1302" spans="1:4">
      <c r="A1302" s="10" t="s">
        <v>600</v>
      </c>
      <c r="B1302" s="9">
        <v>2669</v>
      </c>
      <c r="C1302" s="23"/>
      <c r="D1302" s="10" t="s">
        <v>593</v>
      </c>
    </row>
    <row r="1303" spans="1:4">
      <c r="A1303" s="10" t="s">
        <v>601</v>
      </c>
      <c r="B1303" s="9">
        <v>4167</v>
      </c>
      <c r="C1303" s="23"/>
      <c r="D1303" s="10" t="s">
        <v>593</v>
      </c>
    </row>
    <row r="1304" spans="1:4">
      <c r="A1304" s="10" t="s">
        <v>602</v>
      </c>
      <c r="B1304" s="9">
        <v>1375</v>
      </c>
      <c r="C1304" s="23"/>
      <c r="D1304" s="10" t="s">
        <v>593</v>
      </c>
    </row>
    <row r="1305" spans="1:4">
      <c r="A1305" s="10" t="s">
        <v>603</v>
      </c>
      <c r="B1305" s="9">
        <v>1422</v>
      </c>
      <c r="C1305" s="23"/>
      <c r="D1305" s="10" t="s">
        <v>593</v>
      </c>
    </row>
    <row r="1306" spans="1:4">
      <c r="A1306" s="10" t="s">
        <v>604</v>
      </c>
      <c r="B1306" s="9">
        <v>3211</v>
      </c>
      <c r="C1306" s="23"/>
      <c r="D1306" s="10" t="s">
        <v>593</v>
      </c>
    </row>
    <row r="1307" spans="1:4">
      <c r="A1307" s="10" t="s">
        <v>605</v>
      </c>
      <c r="B1307" s="9">
        <v>3914</v>
      </c>
      <c r="C1307" s="23"/>
      <c r="D1307" s="10" t="s">
        <v>593</v>
      </c>
    </row>
    <row r="1308" spans="1:4">
      <c r="A1308" s="10" t="s">
        <v>606</v>
      </c>
      <c r="B1308" s="9">
        <v>4009</v>
      </c>
      <c r="C1308" s="23"/>
      <c r="D1308" s="10" t="s">
        <v>593</v>
      </c>
    </row>
    <row r="1309" spans="1:4">
      <c r="A1309" s="10" t="s">
        <v>440</v>
      </c>
      <c r="B1309" s="9">
        <v>1512</v>
      </c>
      <c r="C1309" s="23"/>
      <c r="D1309" s="10" t="s">
        <v>593</v>
      </c>
    </row>
    <row r="1310" spans="1:4">
      <c r="A1310" s="10" t="s">
        <v>441</v>
      </c>
      <c r="B1310" s="9">
        <v>3553</v>
      </c>
      <c r="C1310" s="23"/>
      <c r="D1310" s="10" t="s">
        <v>593</v>
      </c>
    </row>
    <row r="1311" spans="1:4">
      <c r="A1311" s="10" t="s">
        <v>442</v>
      </c>
      <c r="B1311" s="9">
        <v>3140</v>
      </c>
      <c r="C1311" s="23"/>
      <c r="D1311" s="10" t="s">
        <v>593</v>
      </c>
    </row>
    <row r="1312" spans="1:4">
      <c r="A1312" s="10" t="s">
        <v>443</v>
      </c>
      <c r="B1312" s="9">
        <v>2772</v>
      </c>
      <c r="C1312" s="23"/>
      <c r="D1312" s="10" t="s">
        <v>593</v>
      </c>
    </row>
    <row r="1313" spans="1:4">
      <c r="A1313" s="10" t="s">
        <v>444</v>
      </c>
      <c r="B1313" s="9">
        <v>2478</v>
      </c>
      <c r="C1313" s="23"/>
      <c r="D1313" s="10" t="s">
        <v>593</v>
      </c>
    </row>
    <row r="1314" spans="1:4">
      <c r="A1314" s="10" t="s">
        <v>445</v>
      </c>
      <c r="B1314" s="9">
        <v>1287</v>
      </c>
      <c r="C1314" s="23"/>
      <c r="D1314" s="10" t="s">
        <v>593</v>
      </c>
    </row>
    <row r="1315" spans="1:4">
      <c r="A1315" s="10" t="s">
        <v>446</v>
      </c>
      <c r="B1315" s="9">
        <v>2910</v>
      </c>
      <c r="C1315" s="23"/>
      <c r="D1315" s="10" t="s">
        <v>593</v>
      </c>
    </row>
    <row r="1316" spans="1:4">
      <c r="A1316" s="10" t="s">
        <v>447</v>
      </c>
      <c r="B1316" s="9">
        <v>1449</v>
      </c>
      <c r="C1316" s="23"/>
      <c r="D1316" s="10" t="s">
        <v>593</v>
      </c>
    </row>
    <row r="1317" spans="1:4">
      <c r="A1317" s="10" t="s">
        <v>448</v>
      </c>
      <c r="B1317" s="9">
        <v>1389</v>
      </c>
      <c r="C1317" s="23"/>
      <c r="D1317" s="10" t="s">
        <v>593</v>
      </c>
    </row>
    <row r="1318" spans="1:4">
      <c r="A1318" s="10" t="s">
        <v>97</v>
      </c>
      <c r="B1318" s="9">
        <v>4154</v>
      </c>
      <c r="C1318" s="23"/>
      <c r="D1318" s="10" t="s">
        <v>593</v>
      </c>
    </row>
    <row r="1319" spans="1:4">
      <c r="A1319" s="10" t="s">
        <v>820</v>
      </c>
      <c r="B1319" s="3">
        <v>3415</v>
      </c>
      <c r="C1319" s="23"/>
      <c r="D1319" s="10" t="s">
        <v>593</v>
      </c>
    </row>
    <row r="1320" spans="1:4">
      <c r="A1320" s="10" t="s">
        <v>819</v>
      </c>
      <c r="B1320" s="3">
        <v>3764</v>
      </c>
      <c r="C1320" s="23"/>
      <c r="D1320" s="10" t="s">
        <v>596</v>
      </c>
    </row>
    <row r="1321" spans="1:4">
      <c r="A1321" s="18"/>
      <c r="B1321" s="3"/>
      <c r="C1321" s="17"/>
      <c r="D1321" s="18"/>
    </row>
    <row r="1322" spans="1:4">
      <c r="A1322" s="10" t="s">
        <v>593</v>
      </c>
      <c r="B1322" s="3">
        <f>SUM(B1292:B1319)</f>
        <v>68590</v>
      </c>
      <c r="C1322" s="17"/>
      <c r="D1322" s="50">
        <f>B1322/B1291</f>
        <v>0.94797799706996155</v>
      </c>
    </row>
    <row r="1323" spans="1:4">
      <c r="A1323" s="10" t="s">
        <v>596</v>
      </c>
      <c r="B1323" s="3">
        <f>B1320</f>
        <v>3764</v>
      </c>
      <c r="C1323" s="17"/>
      <c r="D1323" s="50">
        <f>B1323/B1291</f>
        <v>5.2022002930038419E-2</v>
      </c>
    </row>
    <row r="1324" spans="1:4">
      <c r="A1324" s="18"/>
      <c r="B1324" s="3"/>
      <c r="C1324" s="17"/>
      <c r="D1324" s="18"/>
    </row>
    <row r="1325" spans="1:4">
      <c r="A1325" s="18"/>
      <c r="B1325" s="3"/>
      <c r="C1325" s="17"/>
      <c r="D1325" s="18"/>
    </row>
    <row r="1326" spans="1:4">
      <c r="A1326" s="30" t="s">
        <v>1069</v>
      </c>
      <c r="B1326" s="34">
        <f>SUM(B1327:B1341)</f>
        <v>75333</v>
      </c>
    </row>
    <row r="1327" spans="1:4">
      <c r="A1327" s="24" t="s">
        <v>1025</v>
      </c>
      <c r="B1327" s="4">
        <v>5802</v>
      </c>
      <c r="D1327" s="24" t="s">
        <v>549</v>
      </c>
    </row>
    <row r="1328" spans="1:4">
      <c r="A1328" s="24" t="s">
        <v>1026</v>
      </c>
      <c r="B1328" s="4">
        <v>2998</v>
      </c>
      <c r="D1328" s="24" t="s">
        <v>549</v>
      </c>
    </row>
    <row r="1329" spans="1:4">
      <c r="A1329" s="24" t="s">
        <v>1027</v>
      </c>
      <c r="B1329" s="4">
        <v>3007</v>
      </c>
      <c r="D1329" s="24" t="s">
        <v>549</v>
      </c>
    </row>
    <row r="1330" spans="1:4">
      <c r="A1330" s="24" t="s">
        <v>1029</v>
      </c>
      <c r="B1330" s="4">
        <v>5455</v>
      </c>
      <c r="D1330" s="24" t="s">
        <v>549</v>
      </c>
    </row>
    <row r="1331" spans="1:4">
      <c r="A1331" s="24" t="s">
        <v>1037</v>
      </c>
      <c r="B1331" s="4">
        <v>5514</v>
      </c>
      <c r="D1331" s="24" t="s">
        <v>549</v>
      </c>
    </row>
    <row r="1332" spans="1:4">
      <c r="A1332" s="24" t="s">
        <v>873</v>
      </c>
      <c r="B1332" s="4">
        <v>5364</v>
      </c>
      <c r="D1332" s="24" t="s">
        <v>549</v>
      </c>
    </row>
    <row r="1333" spans="1:4">
      <c r="A1333" s="24" t="s">
        <v>1038</v>
      </c>
      <c r="B1333" s="4">
        <v>5854</v>
      </c>
      <c r="D1333" s="24" t="s">
        <v>549</v>
      </c>
    </row>
    <row r="1334" spans="1:4">
      <c r="A1334" s="24" t="s">
        <v>1039</v>
      </c>
      <c r="B1334" s="4">
        <v>6392</v>
      </c>
      <c r="D1334" s="24" t="s">
        <v>549</v>
      </c>
    </row>
    <row r="1335" spans="1:4">
      <c r="A1335" s="24" t="s">
        <v>1040</v>
      </c>
      <c r="B1335" s="4">
        <v>2959</v>
      </c>
      <c r="D1335" s="24" t="s">
        <v>549</v>
      </c>
    </row>
    <row r="1336" spans="1:4">
      <c r="A1336" s="24" t="s">
        <v>1041</v>
      </c>
      <c r="B1336" s="4">
        <v>6406</v>
      </c>
      <c r="D1336" s="24" t="s">
        <v>549</v>
      </c>
    </row>
    <row r="1337" spans="1:4">
      <c r="A1337" s="24" t="s">
        <v>874</v>
      </c>
      <c r="B1337" s="4">
        <v>5945</v>
      </c>
      <c r="D1337" s="24" t="s">
        <v>549</v>
      </c>
    </row>
    <row r="1338" spans="1:4">
      <c r="A1338" s="24" t="s">
        <v>875</v>
      </c>
      <c r="B1338" s="4">
        <v>5975</v>
      </c>
      <c r="D1338" s="24" t="s">
        <v>549</v>
      </c>
    </row>
    <row r="1339" spans="1:4">
      <c r="A1339" s="24" t="s">
        <v>1042</v>
      </c>
      <c r="B1339" s="4">
        <v>6090</v>
      </c>
      <c r="D1339" s="24" t="s">
        <v>549</v>
      </c>
    </row>
    <row r="1340" spans="1:4">
      <c r="A1340" s="24" t="s">
        <v>1043</v>
      </c>
      <c r="B1340" s="4">
        <v>4311</v>
      </c>
      <c r="D1340" s="24" t="s">
        <v>549</v>
      </c>
    </row>
    <row r="1341" spans="1:4">
      <c r="A1341" s="24" t="s">
        <v>1044</v>
      </c>
      <c r="B1341" s="4">
        <v>3261</v>
      </c>
      <c r="D1341" s="24" t="s">
        <v>549</v>
      </c>
    </row>
    <row r="1343" spans="1:4">
      <c r="A1343" s="24" t="s">
        <v>549</v>
      </c>
      <c r="B1343" s="27">
        <f>SUM(B1327:B1341)</f>
        <v>75333</v>
      </c>
      <c r="D1343" s="35">
        <f>B1343/B1326</f>
        <v>1</v>
      </c>
    </row>
    <row r="1346" spans="1:4">
      <c r="A1346" s="43" t="s">
        <v>18</v>
      </c>
      <c r="B1346" s="34">
        <f>SUM(B1347:B1370)</f>
        <v>76351</v>
      </c>
    </row>
    <row r="1347" spans="1:4">
      <c r="A1347" s="28" t="s">
        <v>470</v>
      </c>
      <c r="B1347" s="9">
        <v>1846</v>
      </c>
      <c r="C1347" s="29"/>
      <c r="D1347" s="28" t="s">
        <v>18</v>
      </c>
    </row>
    <row r="1348" spans="1:4">
      <c r="A1348" s="28" t="s">
        <v>473</v>
      </c>
      <c r="B1348" s="9">
        <v>4822</v>
      </c>
      <c r="C1348" s="29"/>
      <c r="D1348" s="28" t="s">
        <v>18</v>
      </c>
    </row>
    <row r="1349" spans="1:4">
      <c r="A1349" s="28" t="s">
        <v>477</v>
      </c>
      <c r="B1349" s="9">
        <v>1806</v>
      </c>
      <c r="C1349" s="29"/>
      <c r="D1349" s="28" t="s">
        <v>18</v>
      </c>
    </row>
    <row r="1350" spans="1:4">
      <c r="A1350" s="28" t="s">
        <v>478</v>
      </c>
      <c r="B1350" s="9">
        <v>1590</v>
      </c>
      <c r="C1350" s="29"/>
      <c r="D1350" s="28" t="s">
        <v>18</v>
      </c>
    </row>
    <row r="1351" spans="1:4">
      <c r="A1351" s="28" t="s">
        <v>479</v>
      </c>
      <c r="B1351" s="9">
        <v>1847</v>
      </c>
      <c r="C1351" s="29"/>
      <c r="D1351" s="28" t="s">
        <v>18</v>
      </c>
    </row>
    <row r="1352" spans="1:4">
      <c r="A1352" s="28" t="s">
        <v>480</v>
      </c>
      <c r="B1352" s="9">
        <v>2052</v>
      </c>
      <c r="C1352" s="29"/>
      <c r="D1352" s="28" t="s">
        <v>18</v>
      </c>
    </row>
    <row r="1353" spans="1:4">
      <c r="A1353" s="28" t="s">
        <v>481</v>
      </c>
      <c r="B1353" s="9">
        <v>1812</v>
      </c>
      <c r="C1353" s="29"/>
      <c r="D1353" s="28" t="s">
        <v>18</v>
      </c>
    </row>
    <row r="1354" spans="1:4">
      <c r="A1354" s="28" t="s">
        <v>482</v>
      </c>
      <c r="B1354" s="9">
        <v>4098</v>
      </c>
      <c r="C1354" s="29"/>
      <c r="D1354" s="28" t="s">
        <v>18</v>
      </c>
    </row>
    <row r="1355" spans="1:4">
      <c r="A1355" s="28" t="s">
        <v>483</v>
      </c>
      <c r="B1355" s="9">
        <v>6092</v>
      </c>
      <c r="C1355" s="29"/>
      <c r="D1355" s="28" t="s">
        <v>18</v>
      </c>
    </row>
    <row r="1356" spans="1:4">
      <c r="A1356" s="28" t="s">
        <v>485</v>
      </c>
      <c r="B1356" s="9">
        <v>1911</v>
      </c>
      <c r="C1356" s="29"/>
      <c r="D1356" s="28" t="s">
        <v>18</v>
      </c>
    </row>
    <row r="1357" spans="1:4">
      <c r="A1357" s="28" t="s">
        <v>486</v>
      </c>
      <c r="B1357" s="9">
        <v>2040</v>
      </c>
      <c r="C1357" s="29"/>
      <c r="D1357" s="28" t="s">
        <v>18</v>
      </c>
    </row>
    <row r="1358" spans="1:4">
      <c r="A1358" s="28" t="s">
        <v>487</v>
      </c>
      <c r="B1358" s="9">
        <v>4404</v>
      </c>
      <c r="C1358" s="29"/>
      <c r="D1358" s="28" t="s">
        <v>18</v>
      </c>
    </row>
    <row r="1359" spans="1:4">
      <c r="A1359" s="28" t="s">
        <v>489</v>
      </c>
      <c r="B1359" s="9">
        <v>2275</v>
      </c>
      <c r="C1359" s="29"/>
      <c r="D1359" s="28" t="s">
        <v>18</v>
      </c>
    </row>
    <row r="1360" spans="1:4">
      <c r="A1360" s="28" t="s">
        <v>493</v>
      </c>
      <c r="B1360" s="9">
        <v>1975</v>
      </c>
      <c r="C1360" s="29"/>
      <c r="D1360" s="28" t="s">
        <v>18</v>
      </c>
    </row>
    <row r="1361" spans="1:4">
      <c r="A1361" s="28" t="s">
        <v>495</v>
      </c>
      <c r="B1361" s="9">
        <v>1855</v>
      </c>
      <c r="C1361" s="29"/>
      <c r="D1361" s="28" t="s">
        <v>18</v>
      </c>
    </row>
    <row r="1362" spans="1:4">
      <c r="A1362" s="28" t="s">
        <v>861</v>
      </c>
      <c r="B1362" s="9">
        <v>1754</v>
      </c>
      <c r="C1362" s="29"/>
      <c r="D1362" s="28" t="s">
        <v>18</v>
      </c>
    </row>
    <row r="1363" spans="1:4">
      <c r="A1363" s="28" t="s">
        <v>496</v>
      </c>
      <c r="B1363" s="9">
        <v>3898</v>
      </c>
      <c r="C1363" s="29"/>
      <c r="D1363" s="28" t="s">
        <v>18</v>
      </c>
    </row>
    <row r="1364" spans="1:4">
      <c r="A1364" s="28" t="s">
        <v>497</v>
      </c>
      <c r="B1364" s="9">
        <v>2083</v>
      </c>
      <c r="C1364" s="29"/>
      <c r="D1364" s="28" t="s">
        <v>18</v>
      </c>
    </row>
    <row r="1365" spans="1:4">
      <c r="A1365" s="28" t="s">
        <v>501</v>
      </c>
      <c r="B1365" s="9">
        <v>1830</v>
      </c>
      <c r="C1365" s="29"/>
      <c r="D1365" s="28" t="s">
        <v>18</v>
      </c>
    </row>
    <row r="1366" spans="1:4">
      <c r="A1366" s="28" t="s">
        <v>502</v>
      </c>
      <c r="B1366" s="9">
        <v>4785</v>
      </c>
      <c r="C1366" s="29"/>
      <c r="D1366" s="28" t="s">
        <v>18</v>
      </c>
    </row>
    <row r="1367" spans="1:4">
      <c r="A1367" s="28" t="s">
        <v>306</v>
      </c>
      <c r="B1367" s="9">
        <v>4656</v>
      </c>
      <c r="C1367" s="29"/>
      <c r="D1367" s="28" t="s">
        <v>18</v>
      </c>
    </row>
    <row r="1368" spans="1:4">
      <c r="A1368" s="28" t="s">
        <v>307</v>
      </c>
      <c r="B1368" s="9">
        <v>6159</v>
      </c>
      <c r="C1368" s="29"/>
      <c r="D1368" s="28" t="s">
        <v>18</v>
      </c>
    </row>
    <row r="1369" spans="1:4">
      <c r="A1369" s="28" t="s">
        <v>308</v>
      </c>
      <c r="B1369" s="9">
        <v>4910</v>
      </c>
      <c r="C1369" s="29"/>
      <c r="D1369" s="28" t="s">
        <v>18</v>
      </c>
    </row>
    <row r="1370" spans="1:4">
      <c r="A1370" s="28" t="s">
        <v>49</v>
      </c>
      <c r="B1370" s="9">
        <v>5851</v>
      </c>
      <c r="C1370" s="29"/>
      <c r="D1370" s="28" t="s">
        <v>18</v>
      </c>
    </row>
    <row r="1372" spans="1:4">
      <c r="A1372" s="28" t="s">
        <v>18</v>
      </c>
      <c r="B1372" s="27">
        <f>SUM(B1347:B1370)</f>
        <v>76351</v>
      </c>
      <c r="D1372" s="35">
        <f>B1372/B1346</f>
        <v>1</v>
      </c>
    </row>
  </sheetData>
  <phoneticPr fontId="4" type="noConversion"/>
  <printOptions gridLinesSet="0"/>
  <pageMargins left="0.78740157480314965" right="0" top="0.51181102362204722" bottom="0.51181102362204722" header="0.51181102362204722" footer="0.51181102362204722"/>
  <pageSetup paperSize="9" scale="79" orientation="portrait" horizontalDpi="300" verticalDpi="300"/>
  <headerFooter alignWithMargins="0">
    <oddFooter>&amp;C&amp;"Times New Roman,Regular"&amp;8&amp;P of &amp;N</oddFooter>
  </headerFooter>
  <ignoredErrors>
    <ignoredError sqref="B1 D23 B196 D236 B211 B222 C207:D208 D222 B631 B146 B162 B193 B490 D486:D487 B847 B861 D861:D862 B865 C893:D894 B897 D922:D923 B926 B954 D954 B957 D980:D981 B984 B1009 D1009:D1010 B1013 D1050:D1051 B1054 B1083 D1083:D1084 B1087 B1100 D1100 B1129 D1156:D1159 B1162 D1191:D1193 B1196 D1223:D1225 B1228 B1261 B1287 D1287:D1288 B1291 D1322:D1323 B1103 D1124:D1126" unlockedFormula="1"/>
    <ignoredError sqref="B22:C22 B23:C23 B505 B541 B408:B410 B55:B56 B87:B89 B118:B120 B141:B142 B266:B269 B306:B307 B356:B357 B384:B385 B436 B486:B487 B524 B564:B565 B626 B668 B682 B697:B698 B717:B718 B746:B748 B843:B844" formulaRange="1"/>
    <ignoredError sqref="D22 B207:B208 B627:B628 B143 B158:B159 B862 B893:B894 B922:B923 B980:B981 B1010 B1050:B1051 B1084 B1156:B1159 B1191:B1193 B1223:B1225 B1257:D1258 B1288 B1322:B1323 B1124:B1126 B813:D815" formulaRange="1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H1100"/>
  <sheetViews>
    <sheetView showGridLines="0" workbookViewId="0"/>
  </sheetViews>
  <sheetFormatPr baseColWidth="10" defaultColWidth="12.6640625" defaultRowHeight="14" x14ac:dyDescent="0"/>
  <cols>
    <col min="1" max="1" width="40.6640625" style="51" customWidth="1"/>
    <col min="2" max="2" width="10.33203125" style="51" customWidth="1"/>
    <col min="3" max="3" width="2.33203125" style="51" customWidth="1"/>
    <col min="4" max="4" width="35.6640625" style="51" customWidth="1"/>
    <col min="5" max="16384" width="12.6640625" style="51"/>
  </cols>
  <sheetData>
    <row r="1" spans="1:4">
      <c r="A1" s="71" t="s">
        <v>1841</v>
      </c>
      <c r="B1" s="70">
        <f>SUM(B2:B9)</f>
        <v>76572</v>
      </c>
    </row>
    <row r="2" spans="1:4">
      <c r="A2" s="61" t="s">
        <v>1578</v>
      </c>
      <c r="B2" s="9">
        <v>10770</v>
      </c>
      <c r="C2" s="64"/>
      <c r="D2" s="61" t="s">
        <v>1558</v>
      </c>
    </row>
    <row r="3" spans="1:4">
      <c r="A3" s="61" t="s">
        <v>1577</v>
      </c>
      <c r="B3" s="9">
        <v>9918</v>
      </c>
      <c r="C3" s="64"/>
      <c r="D3" s="61" t="s">
        <v>1558</v>
      </c>
    </row>
    <row r="4" spans="1:4">
      <c r="A4" s="61" t="s">
        <v>1571</v>
      </c>
      <c r="B4" s="9">
        <v>9218</v>
      </c>
      <c r="C4" s="64"/>
      <c r="D4" s="61" t="s">
        <v>1558</v>
      </c>
    </row>
    <row r="5" spans="1:4">
      <c r="A5" s="61" t="s">
        <v>1567</v>
      </c>
      <c r="B5" s="9">
        <v>8758</v>
      </c>
      <c r="C5" s="64"/>
      <c r="D5" s="61" t="s">
        <v>1558</v>
      </c>
    </row>
    <row r="6" spans="1:4">
      <c r="A6" s="61" t="s">
        <v>1564</v>
      </c>
      <c r="B6" s="9">
        <v>9030</v>
      </c>
      <c r="C6" s="64"/>
      <c r="D6" s="61" t="s">
        <v>1558</v>
      </c>
    </row>
    <row r="7" spans="1:4">
      <c r="A7" s="61" t="s">
        <v>1561</v>
      </c>
      <c r="B7" s="9">
        <v>10665</v>
      </c>
      <c r="C7" s="64"/>
      <c r="D7" s="61" t="s">
        <v>1558</v>
      </c>
    </row>
    <row r="8" spans="1:4">
      <c r="A8" s="61" t="s">
        <v>1573</v>
      </c>
      <c r="B8" s="9">
        <v>8672</v>
      </c>
      <c r="C8" s="64"/>
      <c r="D8" s="61" t="s">
        <v>1557</v>
      </c>
    </row>
    <row r="9" spans="1:4">
      <c r="A9" s="61" t="s">
        <v>1572</v>
      </c>
      <c r="B9" s="9">
        <v>9541</v>
      </c>
      <c r="C9" s="64"/>
      <c r="D9" s="61" t="s">
        <v>1557</v>
      </c>
    </row>
    <row r="11" spans="1:4">
      <c r="A11" s="61" t="s">
        <v>1558</v>
      </c>
      <c r="B11" s="53">
        <f>SUM(B2:B7)</f>
        <v>58359</v>
      </c>
      <c r="D11" s="67">
        <f>B11/B1</f>
        <v>0.76214543175050931</v>
      </c>
    </row>
    <row r="12" spans="1:4">
      <c r="A12" s="61" t="s">
        <v>1557</v>
      </c>
      <c r="B12" s="53">
        <f>SUM(B8:B9)</f>
        <v>18213</v>
      </c>
      <c r="D12" s="67">
        <f>B12/B1</f>
        <v>0.23785456824949067</v>
      </c>
    </row>
    <row r="15" spans="1:4">
      <c r="A15" s="71" t="s">
        <v>1842</v>
      </c>
      <c r="B15" s="70">
        <f>SUM(B16:B19)</f>
        <v>71357</v>
      </c>
    </row>
    <row r="16" spans="1:4">
      <c r="A16" s="61" t="s">
        <v>1714</v>
      </c>
      <c r="B16" s="9">
        <v>18277</v>
      </c>
      <c r="C16" s="64"/>
      <c r="D16" s="61" t="s">
        <v>1693</v>
      </c>
    </row>
    <row r="17" spans="1:4">
      <c r="A17" s="61" t="s">
        <v>1711</v>
      </c>
      <c r="B17" s="9">
        <v>17728</v>
      </c>
      <c r="C17" s="64"/>
      <c r="D17" s="61" t="s">
        <v>1693</v>
      </c>
    </row>
    <row r="18" spans="1:4">
      <c r="A18" s="61" t="s">
        <v>1704</v>
      </c>
      <c r="B18" s="9">
        <v>16097</v>
      </c>
      <c r="C18" s="64"/>
      <c r="D18" s="61" t="s">
        <v>1677</v>
      </c>
    </row>
    <row r="19" spans="1:4">
      <c r="A19" s="61" t="s">
        <v>1687</v>
      </c>
      <c r="B19" s="9">
        <v>19255</v>
      </c>
      <c r="C19" s="64"/>
      <c r="D19" s="61" t="s">
        <v>1675</v>
      </c>
    </row>
    <row r="21" spans="1:4">
      <c r="A21" s="61" t="s">
        <v>1675</v>
      </c>
      <c r="B21" s="53">
        <f>B19</f>
        <v>19255</v>
      </c>
      <c r="D21" s="67">
        <f>B21/B15</f>
        <v>0.26984038006082095</v>
      </c>
    </row>
    <row r="22" spans="1:4">
      <c r="A22" s="61" t="s">
        <v>1677</v>
      </c>
      <c r="B22" s="53">
        <f>B18</f>
        <v>16097</v>
      </c>
      <c r="D22" s="67">
        <f>B22/B15</f>
        <v>0.22558403520327369</v>
      </c>
    </row>
    <row r="23" spans="1:4">
      <c r="A23" s="61" t="s">
        <v>1693</v>
      </c>
      <c r="B23" s="53">
        <f>SUM(B16:B17)</f>
        <v>36005</v>
      </c>
      <c r="D23" s="67">
        <f>B23/B15</f>
        <v>0.50457558473590536</v>
      </c>
    </row>
    <row r="26" spans="1:4">
      <c r="A26" s="71" t="s">
        <v>1843</v>
      </c>
      <c r="B26" s="70">
        <f>SUM(B27:B31)</f>
        <v>72215</v>
      </c>
    </row>
    <row r="27" spans="1:4">
      <c r="A27" s="61" t="s">
        <v>1710</v>
      </c>
      <c r="B27" s="9">
        <v>14069</v>
      </c>
      <c r="C27" s="64"/>
      <c r="D27" s="61" t="s">
        <v>1695</v>
      </c>
    </row>
    <row r="28" spans="1:4">
      <c r="A28" s="61" t="s">
        <v>1706</v>
      </c>
      <c r="B28" s="9">
        <v>15548</v>
      </c>
      <c r="C28" s="64"/>
      <c r="D28" s="61" t="s">
        <v>1695</v>
      </c>
    </row>
    <row r="29" spans="1:4">
      <c r="A29" s="61" t="s">
        <v>1465</v>
      </c>
      <c r="B29" s="9">
        <v>16410</v>
      </c>
      <c r="C29" s="64"/>
      <c r="D29" s="61" t="s">
        <v>1695</v>
      </c>
    </row>
    <row r="30" spans="1:4">
      <c r="A30" s="61" t="s">
        <v>1688</v>
      </c>
      <c r="B30" s="9">
        <v>18323</v>
      </c>
      <c r="C30" s="64"/>
      <c r="D30" s="61" t="s">
        <v>1675</v>
      </c>
    </row>
    <row r="31" spans="1:4">
      <c r="A31" s="61" t="s">
        <v>806</v>
      </c>
      <c r="B31" s="3">
        <v>7865</v>
      </c>
      <c r="C31" s="64"/>
      <c r="D31" s="61" t="s">
        <v>1599</v>
      </c>
    </row>
    <row r="33" spans="1:4">
      <c r="A33" s="61" t="s">
        <v>1695</v>
      </c>
      <c r="B33" s="53">
        <f>SUM(B27:B29)</f>
        <v>46027</v>
      </c>
      <c r="D33" s="67">
        <f>B33/B26</f>
        <v>0.63736065914283735</v>
      </c>
    </row>
    <row r="34" spans="1:4">
      <c r="A34" s="61" t="s">
        <v>1675</v>
      </c>
      <c r="B34" s="53">
        <f>B30</f>
        <v>18323</v>
      </c>
      <c r="D34" s="67">
        <f>B34/B26</f>
        <v>0.25372844976805375</v>
      </c>
    </row>
    <row r="35" spans="1:4">
      <c r="A35" s="61" t="s">
        <v>1599</v>
      </c>
      <c r="B35" s="53">
        <f>B31</f>
        <v>7865</v>
      </c>
      <c r="D35" s="67">
        <f>B35/B26</f>
        <v>0.10891089108910891</v>
      </c>
    </row>
    <row r="38" spans="1:4">
      <c r="A38" s="71" t="s">
        <v>1844</v>
      </c>
      <c r="B38" s="70">
        <f>SUM(B39:B43)</f>
        <v>72786</v>
      </c>
    </row>
    <row r="39" spans="1:4">
      <c r="A39" s="61" t="s">
        <v>1709</v>
      </c>
      <c r="B39" s="9">
        <v>15478</v>
      </c>
      <c r="C39" s="64"/>
      <c r="D39" s="61" t="s">
        <v>1676</v>
      </c>
    </row>
    <row r="40" spans="1:4">
      <c r="A40" s="61" t="s">
        <v>1703</v>
      </c>
      <c r="B40" s="9">
        <v>16007</v>
      </c>
      <c r="C40" s="64"/>
      <c r="D40" s="61" t="s">
        <v>1676</v>
      </c>
    </row>
    <row r="41" spans="1:4">
      <c r="A41" s="61" t="s">
        <v>1685</v>
      </c>
      <c r="B41" s="9">
        <v>15036</v>
      </c>
      <c r="C41" s="64"/>
      <c r="D41" s="61" t="s">
        <v>1676</v>
      </c>
    </row>
    <row r="42" spans="1:4">
      <c r="A42" s="61" t="s">
        <v>1697</v>
      </c>
      <c r="B42" s="9">
        <v>17483</v>
      </c>
      <c r="C42" s="64"/>
      <c r="D42" s="61" t="s">
        <v>1672</v>
      </c>
    </row>
    <row r="43" spans="1:4">
      <c r="A43" s="61" t="s">
        <v>1566</v>
      </c>
      <c r="B43" s="9">
        <v>8782</v>
      </c>
      <c r="C43" s="64"/>
      <c r="D43" s="61" t="s">
        <v>1556</v>
      </c>
    </row>
    <row r="45" spans="1:4">
      <c r="A45" s="61" t="s">
        <v>1676</v>
      </c>
      <c r="B45" s="53">
        <f>SUM(B39:B41)</f>
        <v>46521</v>
      </c>
      <c r="D45" s="67">
        <f>B45/B38</f>
        <v>0.6391476382820872</v>
      </c>
    </row>
    <row r="46" spans="1:4">
      <c r="A46" s="61" t="s">
        <v>1672</v>
      </c>
      <c r="B46" s="53">
        <f>B42</f>
        <v>17483</v>
      </c>
      <c r="D46" s="67">
        <f>B46/B38</f>
        <v>0.24019729068776963</v>
      </c>
    </row>
    <row r="47" spans="1:4">
      <c r="A47" s="61" t="s">
        <v>1556</v>
      </c>
      <c r="B47" s="53">
        <f>B43</f>
        <v>8782</v>
      </c>
      <c r="D47" s="67">
        <f>B47/B38</f>
        <v>0.12065507103014315</v>
      </c>
    </row>
    <row r="50" spans="1:4">
      <c r="A50" s="71" t="s">
        <v>1845</v>
      </c>
      <c r="B50" s="70">
        <f>SUM(B51:B54)</f>
        <v>73173</v>
      </c>
    </row>
    <row r="51" spans="1:4">
      <c r="A51" s="61" t="s">
        <v>1713</v>
      </c>
      <c r="B51" s="9">
        <v>19100</v>
      </c>
      <c r="C51" s="64"/>
      <c r="D51" s="61" t="s">
        <v>1674</v>
      </c>
    </row>
    <row r="52" spans="1:4">
      <c r="A52" s="61" t="s">
        <v>1705</v>
      </c>
      <c r="B52" s="9">
        <v>17292</v>
      </c>
      <c r="C52" s="64"/>
      <c r="D52" s="61" t="s">
        <v>1674</v>
      </c>
    </row>
    <row r="53" spans="1:4">
      <c r="A53" s="61" t="s">
        <v>1692</v>
      </c>
      <c r="B53" s="9">
        <v>17647</v>
      </c>
      <c r="C53" s="64"/>
      <c r="D53" s="61" t="s">
        <v>1674</v>
      </c>
    </row>
    <row r="54" spans="1:4">
      <c r="A54" s="61" t="s">
        <v>1679</v>
      </c>
      <c r="B54" s="9">
        <v>19134</v>
      </c>
      <c r="C54" s="64"/>
      <c r="D54" s="61" t="s">
        <v>1674</v>
      </c>
    </row>
    <row r="56" spans="1:4">
      <c r="A56" s="61" t="s">
        <v>1674</v>
      </c>
      <c r="B56" s="53">
        <f>SUM(B51:B54)</f>
        <v>73173</v>
      </c>
      <c r="D56" s="67">
        <f>B56/B50</f>
        <v>1</v>
      </c>
    </row>
    <row r="59" spans="1:4">
      <c r="A59" s="71" t="s">
        <v>1846</v>
      </c>
      <c r="B59" s="70">
        <f>SUM(B60:B64)</f>
        <v>73050</v>
      </c>
    </row>
    <row r="60" spans="1:4">
      <c r="A60" s="61" t="s">
        <v>1680</v>
      </c>
      <c r="B60" s="9">
        <v>16031</v>
      </c>
      <c r="C60" s="64"/>
      <c r="D60" s="61" t="s">
        <v>1676</v>
      </c>
    </row>
    <row r="61" spans="1:4">
      <c r="A61" s="61" t="s">
        <v>1702</v>
      </c>
      <c r="B61" s="9">
        <v>15042</v>
      </c>
      <c r="C61" s="64"/>
      <c r="D61" s="61" t="s">
        <v>1673</v>
      </c>
    </row>
    <row r="62" spans="1:4">
      <c r="A62" s="61" t="s">
        <v>1699</v>
      </c>
      <c r="B62" s="9">
        <v>17731</v>
      </c>
      <c r="C62" s="64"/>
      <c r="D62" s="61" t="s">
        <v>1673</v>
      </c>
    </row>
    <row r="63" spans="1:4">
      <c r="A63" s="61" t="s">
        <v>1690</v>
      </c>
      <c r="B63" s="9">
        <v>15513</v>
      </c>
      <c r="C63" s="64"/>
      <c r="D63" s="61" t="s">
        <v>1673</v>
      </c>
    </row>
    <row r="64" spans="1:4">
      <c r="A64" s="61" t="s">
        <v>1605</v>
      </c>
      <c r="B64" s="3">
        <v>8733</v>
      </c>
      <c r="C64" s="64"/>
      <c r="D64" s="61" t="s">
        <v>1599</v>
      </c>
    </row>
    <row r="66" spans="1:4">
      <c r="A66" s="61" t="s">
        <v>1676</v>
      </c>
      <c r="B66" s="53">
        <f>B60</f>
        <v>16031</v>
      </c>
      <c r="D66" s="67">
        <f>B66/B59</f>
        <v>0.21945242984257357</v>
      </c>
    </row>
    <row r="67" spans="1:4">
      <c r="A67" s="61" t="s">
        <v>1673</v>
      </c>
      <c r="B67" s="53">
        <f>SUM(B61:B63)</f>
        <v>48286</v>
      </c>
      <c r="D67" s="67">
        <f>B67/B59</f>
        <v>0.66099931553730318</v>
      </c>
    </row>
    <row r="68" spans="1:4">
      <c r="A68" s="61" t="s">
        <v>1599</v>
      </c>
      <c r="B68" s="53">
        <f>B64</f>
        <v>8733</v>
      </c>
      <c r="D68" s="67">
        <f>B68/B59</f>
        <v>0.11954825462012321</v>
      </c>
    </row>
    <row r="69" spans="1:4">
      <c r="B69" s="56"/>
    </row>
    <row r="70" spans="1:4">
      <c r="B70" s="56"/>
    </row>
    <row r="71" spans="1:4">
      <c r="A71" s="71" t="s">
        <v>1847</v>
      </c>
      <c r="B71" s="72">
        <f>SUM(B72:B75)</f>
        <v>72519</v>
      </c>
    </row>
    <row r="72" spans="1:4">
      <c r="A72" s="61" t="s">
        <v>1700</v>
      </c>
      <c r="B72" s="9">
        <v>17629</v>
      </c>
      <c r="C72" s="64"/>
      <c r="D72" s="61" t="s">
        <v>1675</v>
      </c>
    </row>
    <row r="73" spans="1:4">
      <c r="A73" s="61" t="s">
        <v>807</v>
      </c>
      <c r="B73" s="9">
        <v>17839</v>
      </c>
      <c r="C73" s="64"/>
      <c r="D73" s="61" t="s">
        <v>1677</v>
      </c>
    </row>
    <row r="74" spans="1:4">
      <c r="A74" s="61" t="s">
        <v>1698</v>
      </c>
      <c r="B74" s="9">
        <v>18602</v>
      </c>
      <c r="C74" s="64"/>
      <c r="D74" s="61" t="s">
        <v>1677</v>
      </c>
    </row>
    <row r="75" spans="1:4">
      <c r="A75" s="61" t="s">
        <v>1712</v>
      </c>
      <c r="B75" s="9">
        <v>18449</v>
      </c>
      <c r="C75" s="64"/>
      <c r="D75" s="61" t="s">
        <v>1693</v>
      </c>
    </row>
    <row r="76" spans="1:4">
      <c r="B76" s="56"/>
    </row>
    <row r="77" spans="1:4">
      <c r="A77" s="61" t="s">
        <v>1675</v>
      </c>
      <c r="B77" s="56">
        <f>B72</f>
        <v>17629</v>
      </c>
      <c r="D77" s="67">
        <f>B77/B71</f>
        <v>0.24309491305726774</v>
      </c>
    </row>
    <row r="78" spans="1:4">
      <c r="A78" s="61" t="s">
        <v>1677</v>
      </c>
      <c r="B78" s="56">
        <f>SUM(B73:B74)</f>
        <v>36441</v>
      </c>
      <c r="D78" s="67">
        <f>B78/B71</f>
        <v>0.50250279237165429</v>
      </c>
    </row>
    <row r="79" spans="1:4">
      <c r="A79" s="61" t="s">
        <v>1693</v>
      </c>
      <c r="B79" s="56">
        <f>B75</f>
        <v>18449</v>
      </c>
      <c r="D79" s="67">
        <f>B79/B71</f>
        <v>0.25440229457107794</v>
      </c>
    </row>
    <row r="80" spans="1:4">
      <c r="B80" s="56"/>
    </row>
    <row r="81" spans="1:4">
      <c r="B81" s="56"/>
    </row>
    <row r="82" spans="1:4">
      <c r="A82" s="71" t="s">
        <v>1848</v>
      </c>
      <c r="B82" s="72">
        <f>SUM(B83:B87)</f>
        <v>76201</v>
      </c>
    </row>
    <row r="83" spans="1:4">
      <c r="A83" s="61" t="s">
        <v>1716</v>
      </c>
      <c r="B83" s="9">
        <v>17430</v>
      </c>
      <c r="C83" s="64"/>
      <c r="D83" s="61" t="s">
        <v>1673</v>
      </c>
    </row>
    <row r="84" spans="1:4">
      <c r="A84" s="61" t="s">
        <v>1707</v>
      </c>
      <c r="B84" s="9">
        <v>17301</v>
      </c>
      <c r="C84" s="64"/>
      <c r="D84" s="61" t="s">
        <v>1672</v>
      </c>
    </row>
    <row r="85" spans="1:4">
      <c r="A85" s="61" t="s">
        <v>1701</v>
      </c>
      <c r="B85" s="9">
        <v>17558</v>
      </c>
      <c r="C85" s="64"/>
      <c r="D85" s="61" t="s">
        <v>1672</v>
      </c>
    </row>
    <row r="86" spans="1:4">
      <c r="A86" s="61" t="s">
        <v>1696</v>
      </c>
      <c r="B86" s="9">
        <v>15368</v>
      </c>
      <c r="C86" s="64"/>
      <c r="D86" s="61" t="s">
        <v>1672</v>
      </c>
    </row>
    <row r="87" spans="1:4">
      <c r="A87" s="61" t="s">
        <v>1612</v>
      </c>
      <c r="B87" s="4">
        <v>8544</v>
      </c>
      <c r="C87" s="64"/>
      <c r="D87" s="61" t="s">
        <v>1598</v>
      </c>
    </row>
    <row r="88" spans="1:4">
      <c r="B88" s="56"/>
    </row>
    <row r="89" spans="1:4">
      <c r="A89" s="61" t="s">
        <v>1673</v>
      </c>
      <c r="B89" s="56">
        <f>B83</f>
        <v>17430</v>
      </c>
      <c r="D89" s="67">
        <f>B89/B82</f>
        <v>0.22873715568037165</v>
      </c>
    </row>
    <row r="90" spans="1:4">
      <c r="A90" s="61" t="s">
        <v>1672</v>
      </c>
      <c r="B90" s="56">
        <f>SUM(B84:B86)</f>
        <v>50227</v>
      </c>
      <c r="D90" s="67">
        <f>B90/B82</f>
        <v>0.65913833151795909</v>
      </c>
    </row>
    <row r="91" spans="1:4">
      <c r="A91" s="61" t="s">
        <v>1598</v>
      </c>
      <c r="B91" s="56">
        <f>B87</f>
        <v>8544</v>
      </c>
      <c r="D91" s="67">
        <f>B91/B82</f>
        <v>0.11212451280166927</v>
      </c>
    </row>
    <row r="92" spans="1:4">
      <c r="B92" s="56"/>
    </row>
    <row r="93" spans="1:4">
      <c r="B93" s="56"/>
    </row>
    <row r="94" spans="1:4">
      <c r="A94" s="71" t="s">
        <v>1849</v>
      </c>
      <c r="B94" s="72">
        <f>SUM(B95:B100)</f>
        <v>77485</v>
      </c>
    </row>
    <row r="95" spans="1:4">
      <c r="A95" s="61" t="s">
        <v>1715</v>
      </c>
      <c r="B95" s="9">
        <v>16768</v>
      </c>
      <c r="C95" s="64"/>
      <c r="D95" s="61" t="s">
        <v>1695</v>
      </c>
    </row>
    <row r="96" spans="1:4">
      <c r="A96" s="61" t="s">
        <v>1678</v>
      </c>
      <c r="B96" s="9">
        <v>16839</v>
      </c>
      <c r="C96" s="64"/>
      <c r="D96" s="61" t="s">
        <v>1677</v>
      </c>
    </row>
    <row r="97" spans="1:4">
      <c r="A97" s="61" t="s">
        <v>1694</v>
      </c>
      <c r="B97" s="9">
        <v>14006</v>
      </c>
      <c r="C97" s="64"/>
      <c r="D97" s="61" t="s">
        <v>1693</v>
      </c>
    </row>
    <row r="98" spans="1:4">
      <c r="A98" s="61" t="s">
        <v>1648</v>
      </c>
      <c r="B98" s="3">
        <v>10494</v>
      </c>
      <c r="C98" s="64"/>
      <c r="D98" s="61" t="s">
        <v>1608</v>
      </c>
    </row>
    <row r="99" spans="1:4">
      <c r="A99" s="61" t="s">
        <v>1641</v>
      </c>
      <c r="B99" s="3">
        <v>9468</v>
      </c>
      <c r="C99" s="64"/>
      <c r="D99" s="61" t="s">
        <v>1608</v>
      </c>
    </row>
    <row r="100" spans="1:4">
      <c r="A100" s="61" t="s">
        <v>1640</v>
      </c>
      <c r="B100" s="3">
        <v>9910</v>
      </c>
      <c r="C100" s="64"/>
      <c r="D100" s="61" t="s">
        <v>1608</v>
      </c>
    </row>
    <row r="101" spans="1:4">
      <c r="B101" s="56"/>
    </row>
    <row r="102" spans="1:4">
      <c r="A102" s="61" t="s">
        <v>1695</v>
      </c>
      <c r="B102" s="56">
        <f>B95</f>
        <v>16768</v>
      </c>
      <c r="D102" s="67">
        <f>B102/B94</f>
        <v>0.21640317480802737</v>
      </c>
    </row>
    <row r="103" spans="1:4">
      <c r="A103" s="61" t="s">
        <v>1677</v>
      </c>
      <c r="B103" s="56">
        <f t="shared" ref="B103:B104" si="0">B96</f>
        <v>16839</v>
      </c>
      <c r="D103" s="67">
        <f>B103/B94</f>
        <v>0.21731948118990774</v>
      </c>
    </row>
    <row r="104" spans="1:4">
      <c r="A104" s="61" t="s">
        <v>1693</v>
      </c>
      <c r="B104" s="56">
        <f t="shared" si="0"/>
        <v>14006</v>
      </c>
      <c r="D104" s="67">
        <f>B104/B94</f>
        <v>0.18075756598051235</v>
      </c>
    </row>
    <row r="105" spans="1:4">
      <c r="A105" s="61" t="s">
        <v>1608</v>
      </c>
      <c r="B105" s="56">
        <f>SUM(B98:B100)</f>
        <v>29872</v>
      </c>
      <c r="D105" s="67">
        <f>B105/B94</f>
        <v>0.38551977802155257</v>
      </c>
    </row>
    <row r="106" spans="1:4">
      <c r="B106" s="56"/>
    </row>
    <row r="107" spans="1:4">
      <c r="B107" s="56"/>
    </row>
    <row r="108" spans="1:4">
      <c r="A108" s="71" t="s">
        <v>1850</v>
      </c>
      <c r="B108" s="72">
        <f>SUM(B109:B112)</f>
        <v>72864</v>
      </c>
    </row>
    <row r="109" spans="1:4">
      <c r="A109" s="61" t="s">
        <v>1708</v>
      </c>
      <c r="B109" s="9">
        <v>18731</v>
      </c>
      <c r="C109" s="64"/>
      <c r="D109" s="61" t="s">
        <v>1675</v>
      </c>
    </row>
    <row r="110" spans="1:4">
      <c r="A110" s="61" t="s">
        <v>1717</v>
      </c>
      <c r="B110" s="9">
        <v>18285</v>
      </c>
      <c r="C110" s="64"/>
      <c r="D110" s="61" t="s">
        <v>1671</v>
      </c>
    </row>
    <row r="111" spans="1:4">
      <c r="A111" s="61" t="s">
        <v>1689</v>
      </c>
      <c r="B111" s="9">
        <v>18756</v>
      </c>
      <c r="C111" s="64"/>
      <c r="D111" s="61" t="s">
        <v>1671</v>
      </c>
    </row>
    <row r="112" spans="1:4">
      <c r="A112" s="61" t="s">
        <v>1686</v>
      </c>
      <c r="B112" s="9">
        <v>17092</v>
      </c>
      <c r="C112" s="64"/>
      <c r="D112" s="61" t="s">
        <v>1671</v>
      </c>
    </row>
    <row r="113" spans="1:4">
      <c r="B113" s="56"/>
    </row>
    <row r="114" spans="1:4">
      <c r="A114" s="61" t="s">
        <v>1675</v>
      </c>
      <c r="B114" s="56">
        <f>B109</f>
        <v>18731</v>
      </c>
      <c r="D114" s="67">
        <f>B114/B108</f>
        <v>0.2570679622310057</v>
      </c>
    </row>
    <row r="115" spans="1:4">
      <c r="A115" s="61" t="s">
        <v>1671</v>
      </c>
      <c r="B115" s="56">
        <f>SUM(B110:B112)</f>
        <v>54133</v>
      </c>
      <c r="D115" s="67">
        <f>B115/B108</f>
        <v>0.7429320377689943</v>
      </c>
    </row>
    <row r="116" spans="1:4">
      <c r="B116" s="56"/>
    </row>
    <row r="117" spans="1:4">
      <c r="B117" s="56"/>
    </row>
    <row r="118" spans="1:4">
      <c r="A118" s="73" t="s">
        <v>1851</v>
      </c>
      <c r="B118" s="72">
        <f>SUM(B119:B142)</f>
        <v>77256</v>
      </c>
    </row>
    <row r="119" spans="1:4">
      <c r="A119" s="58" t="s">
        <v>1219</v>
      </c>
      <c r="B119" s="3">
        <v>3338</v>
      </c>
      <c r="C119" s="57"/>
      <c r="D119" s="58" t="s">
        <v>1158</v>
      </c>
    </row>
    <row r="120" spans="1:4">
      <c r="A120" s="58" t="s">
        <v>1212</v>
      </c>
      <c r="B120" s="3">
        <v>5322</v>
      </c>
      <c r="C120" s="57"/>
      <c r="D120" s="58" t="s">
        <v>1158</v>
      </c>
    </row>
    <row r="121" spans="1:4">
      <c r="A121" s="58" t="s">
        <v>1211</v>
      </c>
      <c r="B121" s="3">
        <v>5433</v>
      </c>
      <c r="C121" s="57"/>
      <c r="D121" s="58" t="s">
        <v>1158</v>
      </c>
    </row>
    <row r="122" spans="1:4">
      <c r="A122" s="58" t="s">
        <v>1210</v>
      </c>
      <c r="B122" s="3">
        <v>3545</v>
      </c>
      <c r="C122" s="57"/>
      <c r="D122" s="58" t="s">
        <v>1158</v>
      </c>
    </row>
    <row r="123" spans="1:4">
      <c r="A123" s="58" t="s">
        <v>1183</v>
      </c>
      <c r="B123" s="4">
        <v>3406</v>
      </c>
      <c r="C123" s="57"/>
      <c r="D123" s="58" t="s">
        <v>1158</v>
      </c>
    </row>
    <row r="124" spans="1:4">
      <c r="A124" s="58" t="s">
        <v>1159</v>
      </c>
      <c r="B124" s="4">
        <v>2944</v>
      </c>
      <c r="C124" s="57"/>
      <c r="D124" s="58" t="s">
        <v>1158</v>
      </c>
    </row>
    <row r="125" spans="1:4">
      <c r="A125" s="58" t="s">
        <v>1220</v>
      </c>
      <c r="B125" s="4">
        <v>3549</v>
      </c>
      <c r="C125" s="57"/>
      <c r="D125" s="58" t="s">
        <v>1128</v>
      </c>
    </row>
    <row r="126" spans="1:4">
      <c r="A126" s="58" t="s">
        <v>1169</v>
      </c>
      <c r="B126" s="4">
        <v>3533</v>
      </c>
      <c r="C126" s="57"/>
      <c r="D126" s="58" t="s">
        <v>1128</v>
      </c>
    </row>
    <row r="127" spans="1:4">
      <c r="A127" s="58" t="s">
        <v>1168</v>
      </c>
      <c r="B127" s="4">
        <v>3645</v>
      </c>
      <c r="C127" s="57"/>
      <c r="D127" s="58" t="s">
        <v>1128</v>
      </c>
    </row>
    <row r="128" spans="1:4">
      <c r="A128" s="57" t="s">
        <v>1155</v>
      </c>
      <c r="B128" s="3">
        <v>2208</v>
      </c>
      <c r="C128" s="57"/>
      <c r="D128" s="57" t="s">
        <v>1128</v>
      </c>
    </row>
    <row r="129" spans="1:4">
      <c r="A129" s="58" t="s">
        <v>1154</v>
      </c>
      <c r="B129" s="3">
        <v>2376</v>
      </c>
      <c r="C129" s="57"/>
      <c r="D129" s="58" t="s">
        <v>1128</v>
      </c>
    </row>
    <row r="130" spans="1:4">
      <c r="A130" s="58" t="s">
        <v>1153</v>
      </c>
      <c r="B130" s="4">
        <v>2137</v>
      </c>
      <c r="C130" s="57"/>
      <c r="D130" s="58" t="s">
        <v>1128</v>
      </c>
    </row>
    <row r="131" spans="1:4">
      <c r="A131" s="58" t="s">
        <v>1151</v>
      </c>
      <c r="B131" s="4">
        <v>2381</v>
      </c>
      <c r="C131" s="57"/>
      <c r="D131" s="58" t="s">
        <v>1128</v>
      </c>
    </row>
    <row r="132" spans="1:4">
      <c r="A132" s="58" t="s">
        <v>221</v>
      </c>
      <c r="B132" s="4">
        <v>2134</v>
      </c>
      <c r="C132" s="57"/>
      <c r="D132" s="58" t="s">
        <v>1128</v>
      </c>
    </row>
    <row r="133" spans="1:4">
      <c r="A133" s="58" t="s">
        <v>1148</v>
      </c>
      <c r="B133" s="4">
        <v>2141</v>
      </c>
      <c r="C133" s="57"/>
      <c r="D133" s="58" t="s">
        <v>1128</v>
      </c>
    </row>
    <row r="134" spans="1:4">
      <c r="A134" s="58" t="s">
        <v>1147</v>
      </c>
      <c r="B134" s="4">
        <v>4549</v>
      </c>
      <c r="C134" s="57"/>
      <c r="D134" s="58" t="s">
        <v>1128</v>
      </c>
    </row>
    <row r="135" spans="1:4">
      <c r="A135" s="58" t="s">
        <v>1146</v>
      </c>
      <c r="B135" s="4">
        <v>2347</v>
      </c>
      <c r="C135" s="57"/>
      <c r="D135" s="58" t="s">
        <v>1128</v>
      </c>
    </row>
    <row r="136" spans="1:4">
      <c r="A136" s="58" t="s">
        <v>1144</v>
      </c>
      <c r="B136" s="4">
        <v>2169</v>
      </c>
      <c r="C136" s="57"/>
      <c r="D136" s="58" t="s">
        <v>1128</v>
      </c>
    </row>
    <row r="137" spans="1:4">
      <c r="A137" s="58" t="s">
        <v>1138</v>
      </c>
      <c r="B137" s="4">
        <v>4977</v>
      </c>
      <c r="C137" s="57"/>
      <c r="D137" s="58" t="s">
        <v>1128</v>
      </c>
    </row>
    <row r="138" spans="1:4">
      <c r="A138" s="58" t="s">
        <v>1137</v>
      </c>
      <c r="B138" s="4">
        <v>4431</v>
      </c>
      <c r="C138" s="57"/>
      <c r="D138" s="58" t="s">
        <v>1128</v>
      </c>
    </row>
    <row r="139" spans="1:4">
      <c r="A139" s="58" t="s">
        <v>1136</v>
      </c>
      <c r="B139" s="4">
        <v>3897</v>
      </c>
      <c r="C139" s="57"/>
      <c r="D139" s="58" t="s">
        <v>1128</v>
      </c>
    </row>
    <row r="140" spans="1:4">
      <c r="A140" s="58" t="s">
        <v>270</v>
      </c>
      <c r="B140" s="4">
        <v>2161</v>
      </c>
      <c r="C140" s="57"/>
      <c r="D140" s="58" t="s">
        <v>1128</v>
      </c>
    </row>
    <row r="141" spans="1:4">
      <c r="A141" s="58" t="s">
        <v>1132</v>
      </c>
      <c r="B141" s="4">
        <v>2323</v>
      </c>
      <c r="C141" s="57"/>
      <c r="D141" s="58" t="s">
        <v>1128</v>
      </c>
    </row>
    <row r="142" spans="1:4">
      <c r="A142" s="52" t="s">
        <v>1129</v>
      </c>
      <c r="B142" s="4">
        <v>2310</v>
      </c>
      <c r="C142" s="57"/>
      <c r="D142" s="58" t="s">
        <v>1128</v>
      </c>
    </row>
    <row r="143" spans="1:4">
      <c r="B143" s="56"/>
    </row>
    <row r="144" spans="1:4">
      <c r="A144" s="58" t="s">
        <v>1158</v>
      </c>
      <c r="B144" s="56">
        <f>SUM(B119:B124)</f>
        <v>23988</v>
      </c>
      <c r="D144" s="67">
        <f>B144/B118</f>
        <v>0.31050015532774156</v>
      </c>
    </row>
    <row r="145" spans="1:4">
      <c r="A145" s="58" t="s">
        <v>1128</v>
      </c>
      <c r="B145" s="56">
        <f>SUM(B125:B142)</f>
        <v>53268</v>
      </c>
      <c r="D145" s="67">
        <f>B145/B118</f>
        <v>0.68949984467225844</v>
      </c>
    </row>
    <row r="146" spans="1:4">
      <c r="B146" s="56"/>
    </row>
    <row r="147" spans="1:4">
      <c r="B147" s="56"/>
    </row>
    <row r="148" spans="1:4">
      <c r="A148" s="68" t="s">
        <v>1852</v>
      </c>
      <c r="B148" s="72">
        <f>SUM(B149:B177)</f>
        <v>78121</v>
      </c>
    </row>
    <row r="149" spans="1:4">
      <c r="A149" s="51" t="s">
        <v>1836</v>
      </c>
      <c r="B149" s="3">
        <v>2492</v>
      </c>
      <c r="D149" s="55" t="s">
        <v>1809</v>
      </c>
    </row>
    <row r="150" spans="1:4">
      <c r="A150" s="51" t="s">
        <v>1835</v>
      </c>
      <c r="B150" s="3">
        <v>2424</v>
      </c>
      <c r="D150" s="55" t="s">
        <v>1809</v>
      </c>
    </row>
    <row r="151" spans="1:4">
      <c r="A151" s="51" t="s">
        <v>1833</v>
      </c>
      <c r="B151" s="3">
        <v>5193</v>
      </c>
      <c r="D151" s="55" t="s">
        <v>1809</v>
      </c>
    </row>
    <row r="152" spans="1:4">
      <c r="A152" s="51" t="s">
        <v>1832</v>
      </c>
      <c r="B152" s="3">
        <v>2363</v>
      </c>
      <c r="D152" s="55" t="s">
        <v>1809</v>
      </c>
    </row>
    <row r="153" spans="1:4">
      <c r="A153" s="51" t="s">
        <v>1831</v>
      </c>
      <c r="B153" s="3">
        <v>2208</v>
      </c>
      <c r="D153" s="55" t="s">
        <v>1809</v>
      </c>
    </row>
    <row r="154" spans="1:4">
      <c r="A154" s="55" t="s">
        <v>1830</v>
      </c>
      <c r="B154" s="3">
        <v>2174</v>
      </c>
      <c r="D154" s="55" t="s">
        <v>1809</v>
      </c>
    </row>
    <row r="155" spans="1:4">
      <c r="A155" s="55" t="s">
        <v>1829</v>
      </c>
      <c r="B155" s="3">
        <v>2318</v>
      </c>
      <c r="D155" s="55" t="s">
        <v>1809</v>
      </c>
    </row>
    <row r="156" spans="1:4">
      <c r="A156" s="55" t="s">
        <v>1828</v>
      </c>
      <c r="B156" s="3">
        <v>2142</v>
      </c>
      <c r="D156" s="55" t="s">
        <v>1809</v>
      </c>
    </row>
    <row r="157" spans="1:4">
      <c r="A157" s="55" t="s">
        <v>1826</v>
      </c>
      <c r="B157" s="3">
        <v>2044</v>
      </c>
      <c r="D157" s="55" t="s">
        <v>1809</v>
      </c>
    </row>
    <row r="158" spans="1:4">
      <c r="A158" s="55" t="s">
        <v>1825</v>
      </c>
      <c r="B158" s="3">
        <v>2680</v>
      </c>
      <c r="D158" s="55" t="s">
        <v>1809</v>
      </c>
    </row>
    <row r="159" spans="1:4">
      <c r="A159" s="55" t="s">
        <v>1824</v>
      </c>
      <c r="B159" s="3">
        <v>1778</v>
      </c>
      <c r="D159" s="55" t="s">
        <v>1809</v>
      </c>
    </row>
    <row r="160" spans="1:4">
      <c r="A160" s="55" t="s">
        <v>1822</v>
      </c>
      <c r="B160" s="4">
        <v>2242</v>
      </c>
      <c r="D160" s="55" t="s">
        <v>1809</v>
      </c>
    </row>
    <row r="161" spans="1:4">
      <c r="A161" s="55" t="s">
        <v>1821</v>
      </c>
      <c r="B161" s="4">
        <v>2565</v>
      </c>
      <c r="D161" s="55" t="s">
        <v>1809</v>
      </c>
    </row>
    <row r="162" spans="1:4">
      <c r="A162" s="55" t="s">
        <v>1820</v>
      </c>
      <c r="B162" s="4">
        <v>2395</v>
      </c>
      <c r="D162" s="55" t="s">
        <v>1809</v>
      </c>
    </row>
    <row r="163" spans="1:4">
      <c r="A163" s="55" t="s">
        <v>1634</v>
      </c>
      <c r="B163" s="4">
        <v>2058</v>
      </c>
      <c r="D163" s="55" t="s">
        <v>1809</v>
      </c>
    </row>
    <row r="164" spans="1:4">
      <c r="A164" s="55" t="s">
        <v>1819</v>
      </c>
      <c r="B164" s="4">
        <v>1385</v>
      </c>
      <c r="D164" s="55" t="s">
        <v>1809</v>
      </c>
    </row>
    <row r="165" spans="1:4">
      <c r="A165" s="55" t="s">
        <v>1818</v>
      </c>
      <c r="B165" s="4">
        <v>2414</v>
      </c>
      <c r="D165" s="55" t="s">
        <v>1809</v>
      </c>
    </row>
    <row r="166" spans="1:4">
      <c r="A166" s="55" t="s">
        <v>1817</v>
      </c>
      <c r="B166" s="4">
        <v>2507</v>
      </c>
      <c r="D166" s="55" t="s">
        <v>1809</v>
      </c>
    </row>
    <row r="167" spans="1:4">
      <c r="A167" s="55" t="s">
        <v>1816</v>
      </c>
      <c r="B167" s="4">
        <v>2563</v>
      </c>
      <c r="D167" s="55" t="s">
        <v>1809</v>
      </c>
    </row>
    <row r="168" spans="1:4">
      <c r="A168" s="55" t="s">
        <v>1815</v>
      </c>
      <c r="B168" s="4">
        <v>2671</v>
      </c>
      <c r="D168" s="55" t="s">
        <v>1809</v>
      </c>
    </row>
    <row r="169" spans="1:4">
      <c r="A169" s="55" t="s">
        <v>1814</v>
      </c>
      <c r="B169" s="4">
        <v>2530</v>
      </c>
      <c r="D169" s="55" t="s">
        <v>1809</v>
      </c>
    </row>
    <row r="170" spans="1:4">
      <c r="A170" s="55" t="s">
        <v>1813</v>
      </c>
      <c r="B170" s="4">
        <v>2635</v>
      </c>
      <c r="D170" s="55" t="s">
        <v>1809</v>
      </c>
    </row>
    <row r="171" spans="1:4">
      <c r="A171" s="55" t="s">
        <v>1759</v>
      </c>
      <c r="B171" s="3">
        <v>2129</v>
      </c>
      <c r="D171" s="55" t="s">
        <v>1731</v>
      </c>
    </row>
    <row r="172" spans="1:4">
      <c r="A172" s="55" t="s">
        <v>1757</v>
      </c>
      <c r="B172" s="3">
        <v>1930</v>
      </c>
      <c r="D172" s="55" t="s">
        <v>1731</v>
      </c>
    </row>
    <row r="173" spans="1:4">
      <c r="A173" s="55" t="s">
        <v>1756</v>
      </c>
      <c r="B173" s="3">
        <v>4257</v>
      </c>
      <c r="D173" s="55" t="s">
        <v>1731</v>
      </c>
    </row>
    <row r="174" spans="1:4">
      <c r="A174" s="55" t="s">
        <v>1755</v>
      </c>
      <c r="B174" s="3">
        <v>4185</v>
      </c>
      <c r="D174" s="55" t="s">
        <v>1731</v>
      </c>
    </row>
    <row r="175" spans="1:4">
      <c r="A175" s="55" t="s">
        <v>1754</v>
      </c>
      <c r="B175" s="3">
        <v>3862</v>
      </c>
      <c r="D175" s="55" t="s">
        <v>1731</v>
      </c>
    </row>
    <row r="176" spans="1:4">
      <c r="A176" s="55" t="s">
        <v>1753</v>
      </c>
      <c r="B176" s="3">
        <v>3747</v>
      </c>
      <c r="D176" s="55" t="s">
        <v>1731</v>
      </c>
    </row>
    <row r="177" spans="1:4">
      <c r="A177" s="55" t="s">
        <v>1740</v>
      </c>
      <c r="B177" s="4">
        <v>4230</v>
      </c>
      <c r="D177" s="55" t="s">
        <v>1731</v>
      </c>
    </row>
    <row r="178" spans="1:4">
      <c r="B178" s="56"/>
    </row>
    <row r="179" spans="1:4">
      <c r="A179" s="55" t="s">
        <v>1809</v>
      </c>
      <c r="B179" s="56">
        <f>SUM(B149:B170)</f>
        <v>53781</v>
      </c>
      <c r="D179" s="67">
        <f>B179/B148</f>
        <v>0.68843204772084332</v>
      </c>
    </row>
    <row r="180" spans="1:4">
      <c r="A180" s="55" t="s">
        <v>1731</v>
      </c>
      <c r="B180" s="56">
        <f>SUM(B171:B177)</f>
        <v>24340</v>
      </c>
      <c r="D180" s="67">
        <f>B180/B148</f>
        <v>0.31156795227915668</v>
      </c>
    </row>
    <row r="181" spans="1:4">
      <c r="B181" s="56"/>
    </row>
    <row r="182" spans="1:4">
      <c r="B182" s="56"/>
    </row>
    <row r="183" spans="1:4">
      <c r="A183" s="74" t="s">
        <v>1356</v>
      </c>
      <c r="B183" s="72">
        <f>SUM(B184:B201)</f>
        <v>72542</v>
      </c>
    </row>
    <row r="184" spans="1:4">
      <c r="A184" s="60" t="s">
        <v>806</v>
      </c>
      <c r="B184" s="3">
        <v>2276</v>
      </c>
      <c r="C184" s="59"/>
      <c r="D184" s="60" t="s">
        <v>1356</v>
      </c>
    </row>
    <row r="185" spans="1:4">
      <c r="A185" s="60" t="s">
        <v>1374</v>
      </c>
      <c r="B185" s="3">
        <v>3647</v>
      </c>
      <c r="C185" s="59"/>
      <c r="D185" s="60" t="s">
        <v>1356</v>
      </c>
    </row>
    <row r="186" spans="1:4">
      <c r="A186" s="60" t="s">
        <v>1372</v>
      </c>
      <c r="B186" s="3">
        <v>5409</v>
      </c>
      <c r="C186" s="59"/>
      <c r="D186" s="60" t="s">
        <v>1356</v>
      </c>
    </row>
    <row r="187" spans="1:4">
      <c r="A187" s="60" t="s">
        <v>1371</v>
      </c>
      <c r="B187" s="3">
        <v>4165</v>
      </c>
      <c r="C187" s="59"/>
      <c r="D187" s="60" t="s">
        <v>1356</v>
      </c>
    </row>
    <row r="188" spans="1:4">
      <c r="A188" s="60" t="s">
        <v>1370</v>
      </c>
      <c r="B188" s="3">
        <v>1883</v>
      </c>
      <c r="C188" s="59"/>
      <c r="D188" s="60" t="s">
        <v>1356</v>
      </c>
    </row>
    <row r="189" spans="1:4">
      <c r="A189" s="60" t="s">
        <v>1243</v>
      </c>
      <c r="B189" s="3">
        <v>2141</v>
      </c>
      <c r="C189" s="59"/>
      <c r="D189" s="60" t="s">
        <v>1356</v>
      </c>
    </row>
    <row r="190" spans="1:4">
      <c r="A190" s="60" t="s">
        <v>1369</v>
      </c>
      <c r="B190" s="3">
        <v>2049</v>
      </c>
      <c r="C190" s="59"/>
      <c r="D190" s="60" t="s">
        <v>1356</v>
      </c>
    </row>
    <row r="191" spans="1:4">
      <c r="A191" s="60" t="s">
        <v>1368</v>
      </c>
      <c r="B191" s="3">
        <v>4016</v>
      </c>
      <c r="C191" s="59"/>
      <c r="D191" s="60" t="s">
        <v>1356</v>
      </c>
    </row>
    <row r="192" spans="1:4">
      <c r="A192" s="60" t="s">
        <v>1367</v>
      </c>
      <c r="B192" s="3">
        <v>4605</v>
      </c>
      <c r="C192" s="59"/>
      <c r="D192" s="60" t="s">
        <v>1356</v>
      </c>
    </row>
    <row r="193" spans="1:4">
      <c r="A193" s="60" t="s">
        <v>1366</v>
      </c>
      <c r="B193" s="3">
        <v>6070</v>
      </c>
      <c r="C193" s="59"/>
      <c r="D193" s="60" t="s">
        <v>1356</v>
      </c>
    </row>
    <row r="194" spans="1:4">
      <c r="A194" s="60" t="s">
        <v>1364</v>
      </c>
      <c r="B194" s="3">
        <v>2700</v>
      </c>
      <c r="C194" s="59"/>
      <c r="D194" s="60" t="s">
        <v>1356</v>
      </c>
    </row>
    <row r="195" spans="1:4">
      <c r="A195" s="60" t="s">
        <v>1363</v>
      </c>
      <c r="B195" s="3">
        <v>4565</v>
      </c>
      <c r="C195" s="59"/>
      <c r="D195" s="60" t="s">
        <v>1356</v>
      </c>
    </row>
    <row r="196" spans="1:4">
      <c r="A196" s="60" t="s">
        <v>1362</v>
      </c>
      <c r="B196" s="3">
        <v>5538</v>
      </c>
      <c r="C196" s="59"/>
      <c r="D196" s="60" t="s">
        <v>1356</v>
      </c>
    </row>
    <row r="197" spans="1:4">
      <c r="A197" s="60" t="s">
        <v>1361</v>
      </c>
      <c r="B197" s="3">
        <v>6115</v>
      </c>
      <c r="C197" s="59"/>
      <c r="D197" s="60" t="s">
        <v>1356</v>
      </c>
    </row>
    <row r="198" spans="1:4">
      <c r="A198" s="60" t="s">
        <v>1312</v>
      </c>
      <c r="B198" s="3">
        <v>5119</v>
      </c>
      <c r="C198" s="59"/>
      <c r="D198" s="60" t="s">
        <v>1356</v>
      </c>
    </row>
    <row r="199" spans="1:4">
      <c r="A199" s="60" t="s">
        <v>1360</v>
      </c>
      <c r="B199" s="4">
        <v>4741</v>
      </c>
      <c r="C199" s="59"/>
      <c r="D199" s="60" t="s">
        <v>1356</v>
      </c>
    </row>
    <row r="200" spans="1:4">
      <c r="A200" s="60" t="s">
        <v>1359</v>
      </c>
      <c r="B200" s="4">
        <v>1645</v>
      </c>
      <c r="C200" s="59"/>
      <c r="D200" s="60" t="s">
        <v>1356</v>
      </c>
    </row>
    <row r="201" spans="1:4">
      <c r="A201" s="60" t="s">
        <v>1358</v>
      </c>
      <c r="B201" s="4">
        <v>5858</v>
      </c>
      <c r="C201" s="59"/>
      <c r="D201" s="60" t="s">
        <v>1356</v>
      </c>
    </row>
    <row r="202" spans="1:4">
      <c r="B202" s="56"/>
    </row>
    <row r="203" spans="1:4">
      <c r="A203" s="60" t="s">
        <v>1356</v>
      </c>
      <c r="B203" s="56">
        <f>SUM(B184:B201)</f>
        <v>72542</v>
      </c>
      <c r="D203" s="67">
        <f>B203/B183</f>
        <v>1</v>
      </c>
    </row>
    <row r="204" spans="1:4">
      <c r="B204" s="56"/>
    </row>
    <row r="205" spans="1:4">
      <c r="B205" s="56"/>
    </row>
    <row r="206" spans="1:4">
      <c r="A206" s="74" t="s">
        <v>1375</v>
      </c>
      <c r="B206" s="72">
        <f>SUM(B207:B221)</f>
        <v>73470</v>
      </c>
    </row>
    <row r="207" spans="1:4">
      <c r="A207" s="60" t="s">
        <v>1389</v>
      </c>
      <c r="B207" s="3">
        <v>5028</v>
      </c>
      <c r="C207" s="59"/>
      <c r="D207" s="60" t="s">
        <v>1375</v>
      </c>
    </row>
    <row r="208" spans="1:4">
      <c r="A208" s="60" t="s">
        <v>1388</v>
      </c>
      <c r="B208" s="3">
        <v>5128</v>
      </c>
      <c r="C208" s="59"/>
      <c r="D208" s="60" t="s">
        <v>1375</v>
      </c>
    </row>
    <row r="209" spans="1:4">
      <c r="A209" s="60" t="s">
        <v>1387</v>
      </c>
      <c r="B209" s="3">
        <v>5447</v>
      </c>
      <c r="C209" s="59"/>
      <c r="D209" s="60" t="s">
        <v>1375</v>
      </c>
    </row>
    <row r="210" spans="1:4">
      <c r="A210" s="60" t="s">
        <v>1386</v>
      </c>
      <c r="B210" s="3">
        <v>5734</v>
      </c>
      <c r="C210" s="59"/>
      <c r="D210" s="60" t="s">
        <v>1375</v>
      </c>
    </row>
    <row r="211" spans="1:4">
      <c r="A211" s="60" t="s">
        <v>1385</v>
      </c>
      <c r="B211" s="3">
        <v>5653</v>
      </c>
      <c r="C211" s="59"/>
      <c r="D211" s="60" t="s">
        <v>1375</v>
      </c>
    </row>
    <row r="212" spans="1:4">
      <c r="A212" s="60" t="s">
        <v>1384</v>
      </c>
      <c r="B212" s="3">
        <v>5178</v>
      </c>
      <c r="C212" s="59"/>
      <c r="D212" s="60" t="s">
        <v>1375</v>
      </c>
    </row>
    <row r="213" spans="1:4">
      <c r="A213" s="60" t="s">
        <v>1109</v>
      </c>
      <c r="B213" s="3">
        <v>3308</v>
      </c>
      <c r="C213" s="59"/>
      <c r="D213" s="60" t="s">
        <v>1375</v>
      </c>
    </row>
    <row r="214" spans="1:4">
      <c r="A214" s="60" t="s">
        <v>1383</v>
      </c>
      <c r="B214" s="3">
        <v>5511</v>
      </c>
      <c r="C214" s="59"/>
      <c r="D214" s="60" t="s">
        <v>1375</v>
      </c>
    </row>
    <row r="215" spans="1:4">
      <c r="A215" s="60" t="s">
        <v>1382</v>
      </c>
      <c r="B215" s="3">
        <v>4825</v>
      </c>
      <c r="C215" s="59"/>
      <c r="D215" s="60" t="s">
        <v>1375</v>
      </c>
    </row>
    <row r="216" spans="1:4">
      <c r="A216" s="60" t="s">
        <v>1381</v>
      </c>
      <c r="B216" s="3">
        <v>3845</v>
      </c>
      <c r="C216" s="59"/>
      <c r="D216" s="60" t="s">
        <v>1375</v>
      </c>
    </row>
    <row r="217" spans="1:4">
      <c r="A217" s="60" t="s">
        <v>1380</v>
      </c>
      <c r="B217" s="3">
        <v>5220</v>
      </c>
      <c r="C217" s="59"/>
      <c r="D217" s="60" t="s">
        <v>1375</v>
      </c>
    </row>
    <row r="218" spans="1:4">
      <c r="A218" s="60" t="s">
        <v>1379</v>
      </c>
      <c r="B218" s="3">
        <v>4147</v>
      </c>
      <c r="C218" s="59"/>
      <c r="D218" s="60" t="s">
        <v>1375</v>
      </c>
    </row>
    <row r="219" spans="1:4">
      <c r="A219" s="60" t="s">
        <v>1378</v>
      </c>
      <c r="B219" s="3">
        <v>5647</v>
      </c>
      <c r="C219" s="59"/>
      <c r="D219" s="60" t="s">
        <v>1375</v>
      </c>
    </row>
    <row r="220" spans="1:4">
      <c r="A220" s="60" t="s">
        <v>1377</v>
      </c>
      <c r="B220" s="3">
        <v>3714</v>
      </c>
      <c r="C220" s="59"/>
      <c r="D220" s="60" t="s">
        <v>1375</v>
      </c>
    </row>
    <row r="221" spans="1:4">
      <c r="A221" s="60" t="s">
        <v>1376</v>
      </c>
      <c r="B221" s="3">
        <v>5085</v>
      </c>
      <c r="C221" s="59"/>
      <c r="D221" s="60" t="s">
        <v>1375</v>
      </c>
    </row>
    <row r="222" spans="1:4">
      <c r="B222" s="56"/>
    </row>
    <row r="223" spans="1:4">
      <c r="A223" s="60" t="s">
        <v>1375</v>
      </c>
      <c r="B223" s="56">
        <f>SUM(B207:B221)</f>
        <v>73470</v>
      </c>
      <c r="D223" s="67">
        <f>B223/B206</f>
        <v>1</v>
      </c>
    </row>
    <row r="224" spans="1:4">
      <c r="B224" s="56"/>
    </row>
    <row r="225" spans="1:4">
      <c r="B225" s="56"/>
    </row>
    <row r="226" spans="1:4">
      <c r="A226" s="69" t="s">
        <v>1853</v>
      </c>
      <c r="B226" s="72">
        <f>SUM(B227:B234)</f>
        <v>77455</v>
      </c>
    </row>
    <row r="227" spans="1:4">
      <c r="A227" s="61" t="s">
        <v>1691</v>
      </c>
      <c r="B227" s="9">
        <v>15778</v>
      </c>
      <c r="C227" s="64"/>
      <c r="D227" s="61" t="s">
        <v>1671</v>
      </c>
    </row>
    <row r="228" spans="1:4">
      <c r="A228" s="61" t="s">
        <v>1596</v>
      </c>
      <c r="B228" s="3">
        <v>8941</v>
      </c>
      <c r="C228" s="64"/>
      <c r="D228" s="61" t="s">
        <v>1580</v>
      </c>
    </row>
    <row r="229" spans="1:4">
      <c r="A229" s="61" t="s">
        <v>1594</v>
      </c>
      <c r="B229" s="3">
        <v>9193</v>
      </c>
      <c r="C229" s="64"/>
      <c r="D229" s="61" t="s">
        <v>1580</v>
      </c>
    </row>
    <row r="230" spans="1:4">
      <c r="A230" s="61" t="s">
        <v>1593</v>
      </c>
      <c r="B230" s="3">
        <v>8067</v>
      </c>
      <c r="C230" s="64"/>
      <c r="D230" s="61" t="s">
        <v>1580</v>
      </c>
    </row>
    <row r="231" spans="1:4">
      <c r="A231" s="61" t="s">
        <v>1590</v>
      </c>
      <c r="B231" s="3">
        <v>8506</v>
      </c>
      <c r="C231" s="64"/>
      <c r="D231" s="61" t="s">
        <v>1580</v>
      </c>
    </row>
    <row r="232" spans="1:4">
      <c r="A232" s="61" t="s">
        <v>1581</v>
      </c>
      <c r="B232" s="3">
        <v>7995</v>
      </c>
      <c r="C232" s="64"/>
      <c r="D232" s="61" t="s">
        <v>1580</v>
      </c>
    </row>
    <row r="233" spans="1:4">
      <c r="A233" s="61" t="s">
        <v>1591</v>
      </c>
      <c r="B233" s="3">
        <v>9255</v>
      </c>
      <c r="C233" s="64"/>
      <c r="D233" s="61" t="s">
        <v>1579</v>
      </c>
    </row>
    <row r="234" spans="1:4">
      <c r="A234" s="61" t="s">
        <v>1589</v>
      </c>
      <c r="B234" s="3">
        <v>9720</v>
      </c>
      <c r="C234" s="64"/>
      <c r="D234" s="61" t="s">
        <v>1579</v>
      </c>
    </row>
    <row r="236" spans="1:4">
      <c r="A236" s="61" t="s">
        <v>1671</v>
      </c>
      <c r="B236" s="56">
        <f>B227</f>
        <v>15778</v>
      </c>
      <c r="D236" s="67">
        <f>B236/B226</f>
        <v>0.20370537731586083</v>
      </c>
    </row>
    <row r="237" spans="1:4">
      <c r="A237" s="61" t="s">
        <v>1580</v>
      </c>
      <c r="B237" s="56">
        <f>SUM(B228:B232)</f>
        <v>42702</v>
      </c>
      <c r="D237" s="67">
        <f>B237/B226</f>
        <v>0.55131366599961262</v>
      </c>
    </row>
    <row r="238" spans="1:4">
      <c r="A238" s="61" t="s">
        <v>1579</v>
      </c>
      <c r="B238" s="56">
        <f>SUM(B233:B234)</f>
        <v>18975</v>
      </c>
      <c r="D238" s="67">
        <f>B238/B226</f>
        <v>0.24498095668452649</v>
      </c>
    </row>
    <row r="239" spans="1:4">
      <c r="B239" s="56"/>
      <c r="D239" s="67"/>
    </row>
    <row r="240" spans="1:4">
      <c r="B240" s="56"/>
    </row>
    <row r="241" spans="1:4">
      <c r="A241" s="71" t="s">
        <v>1652</v>
      </c>
      <c r="B241" s="72">
        <f>SUM(B242:B247)</f>
        <v>72135</v>
      </c>
    </row>
    <row r="242" spans="1:4">
      <c r="A242" s="61" t="s">
        <v>1665</v>
      </c>
      <c r="B242" s="3">
        <v>10419</v>
      </c>
      <c r="C242" s="64"/>
      <c r="D242" s="61" t="s">
        <v>1652</v>
      </c>
    </row>
    <row r="243" spans="1:4">
      <c r="A243" s="61" t="s">
        <v>1664</v>
      </c>
      <c r="B243" s="3">
        <v>12310</v>
      </c>
      <c r="C243" s="64"/>
      <c r="D243" s="61" t="s">
        <v>1652</v>
      </c>
    </row>
    <row r="244" spans="1:4">
      <c r="A244" s="61" t="s">
        <v>1662</v>
      </c>
      <c r="B244" s="3">
        <v>12538</v>
      </c>
      <c r="C244" s="64"/>
      <c r="D244" s="61" t="s">
        <v>1652</v>
      </c>
    </row>
    <row r="245" spans="1:4">
      <c r="A245" s="61" t="s">
        <v>1661</v>
      </c>
      <c r="B245" s="3">
        <v>13029</v>
      </c>
      <c r="C245" s="64"/>
      <c r="D245" s="61" t="s">
        <v>1652</v>
      </c>
    </row>
    <row r="246" spans="1:4">
      <c r="A246" s="61" t="s">
        <v>1658</v>
      </c>
      <c r="B246" s="3">
        <v>11520</v>
      </c>
      <c r="C246" s="64"/>
      <c r="D246" s="61" t="s">
        <v>1652</v>
      </c>
    </row>
    <row r="247" spans="1:4">
      <c r="A247" s="61" t="s">
        <v>1653</v>
      </c>
      <c r="B247" s="3">
        <v>12319</v>
      </c>
      <c r="C247" s="64"/>
      <c r="D247" s="61" t="s">
        <v>1652</v>
      </c>
    </row>
    <row r="248" spans="1:4">
      <c r="B248" s="56"/>
    </row>
    <row r="249" spans="1:4">
      <c r="A249" s="61" t="s">
        <v>1652</v>
      </c>
      <c r="B249" s="72">
        <f>SUM(B242:B247)</f>
        <v>72135</v>
      </c>
      <c r="D249" s="67">
        <f>B249/B241</f>
        <v>1</v>
      </c>
    </row>
    <row r="250" spans="1:4">
      <c r="B250" s="56"/>
    </row>
    <row r="251" spans="1:4">
      <c r="B251" s="56"/>
    </row>
    <row r="252" spans="1:4">
      <c r="A252" s="71" t="s">
        <v>1650</v>
      </c>
      <c r="B252" s="72">
        <f>SUM(B253:B259)</f>
        <v>77914</v>
      </c>
    </row>
    <row r="253" spans="1:4">
      <c r="A253" s="61" t="s">
        <v>1660</v>
      </c>
      <c r="B253" s="3">
        <v>11633</v>
      </c>
      <c r="C253" s="64"/>
      <c r="D253" s="61" t="s">
        <v>1651</v>
      </c>
    </row>
    <row r="254" spans="1:4">
      <c r="A254" s="61" t="s">
        <v>1659</v>
      </c>
      <c r="B254" s="3">
        <v>11136</v>
      </c>
      <c r="C254" s="64"/>
      <c r="D254" s="61" t="s">
        <v>1651</v>
      </c>
    </row>
    <row r="255" spans="1:4">
      <c r="A255" s="61" t="s">
        <v>1655</v>
      </c>
      <c r="B255" s="3">
        <v>10879</v>
      </c>
      <c r="C255" s="64"/>
      <c r="D255" s="61" t="s">
        <v>1651</v>
      </c>
    </row>
    <row r="256" spans="1:4">
      <c r="A256" s="61" t="s">
        <v>1668</v>
      </c>
      <c r="B256" s="3">
        <v>11588</v>
      </c>
      <c r="C256" s="64"/>
      <c r="D256" s="61" t="s">
        <v>1650</v>
      </c>
    </row>
    <row r="257" spans="1:4">
      <c r="A257" s="61" t="s">
        <v>1667</v>
      </c>
      <c r="B257" s="3">
        <v>11308</v>
      </c>
      <c r="C257" s="64"/>
      <c r="D257" s="61" t="s">
        <v>1650</v>
      </c>
    </row>
    <row r="258" spans="1:4">
      <c r="A258" s="61" t="s">
        <v>1666</v>
      </c>
      <c r="B258" s="3">
        <v>11604</v>
      </c>
      <c r="C258" s="64"/>
      <c r="D258" s="61" t="s">
        <v>1650</v>
      </c>
    </row>
    <row r="259" spans="1:4">
      <c r="A259" s="61" t="s">
        <v>861</v>
      </c>
      <c r="B259" s="4">
        <v>9766</v>
      </c>
      <c r="C259" s="64"/>
      <c r="D259" s="61" t="s">
        <v>1650</v>
      </c>
    </row>
    <row r="260" spans="1:4">
      <c r="B260" s="56"/>
    </row>
    <row r="261" spans="1:4">
      <c r="A261" s="61" t="s">
        <v>1651</v>
      </c>
      <c r="B261" s="56">
        <f>SUM(B253:B255)</f>
        <v>33648</v>
      </c>
      <c r="D261" s="67">
        <f>B261/B252</f>
        <v>0.43186076956644504</v>
      </c>
    </row>
    <row r="262" spans="1:4">
      <c r="A262" s="61" t="s">
        <v>1650</v>
      </c>
      <c r="B262" s="56">
        <f>SUM(B256:B259)</f>
        <v>44266</v>
      </c>
      <c r="D262" s="67">
        <f>B262/B252</f>
        <v>0.56813923043355496</v>
      </c>
    </row>
    <row r="263" spans="1:4">
      <c r="B263" s="56"/>
    </row>
    <row r="264" spans="1:4">
      <c r="B264" s="56"/>
    </row>
    <row r="265" spans="1:4">
      <c r="A265" s="71" t="s">
        <v>1854</v>
      </c>
      <c r="B265" s="72">
        <f>SUM(B266:B272)</f>
        <v>77586</v>
      </c>
    </row>
    <row r="266" spans="1:4">
      <c r="A266" s="61" t="s">
        <v>1669</v>
      </c>
      <c r="B266" s="3">
        <v>12376</v>
      </c>
      <c r="C266" s="64"/>
      <c r="D266" s="61" t="s">
        <v>1651</v>
      </c>
    </row>
    <row r="267" spans="1:4">
      <c r="A267" s="61" t="s">
        <v>1663</v>
      </c>
      <c r="B267" s="3">
        <v>11536</v>
      </c>
      <c r="C267" s="64"/>
      <c r="D267" s="61" t="s">
        <v>1651</v>
      </c>
    </row>
    <row r="268" spans="1:4">
      <c r="A268" s="61" t="s">
        <v>1654</v>
      </c>
      <c r="B268" s="3">
        <v>13156</v>
      </c>
      <c r="C268" s="64"/>
      <c r="D268" s="61" t="s">
        <v>1651</v>
      </c>
    </row>
    <row r="269" spans="1:4">
      <c r="A269" s="61" t="s">
        <v>1657</v>
      </c>
      <c r="B269" s="4">
        <v>10670</v>
      </c>
      <c r="C269" s="64"/>
      <c r="D269" s="61" t="s">
        <v>1650</v>
      </c>
    </row>
    <row r="270" spans="1:4">
      <c r="A270" s="61" t="s">
        <v>1656</v>
      </c>
      <c r="B270" s="4">
        <v>12244</v>
      </c>
      <c r="C270" s="64"/>
      <c r="D270" s="61" t="s">
        <v>1650</v>
      </c>
    </row>
    <row r="271" spans="1:4">
      <c r="A271" s="61" t="s">
        <v>771</v>
      </c>
      <c r="B271" s="3">
        <v>8183</v>
      </c>
      <c r="C271" s="64"/>
      <c r="D271" s="61" t="s">
        <v>1580</v>
      </c>
    </row>
    <row r="272" spans="1:4">
      <c r="A272" s="61" t="s">
        <v>1588</v>
      </c>
      <c r="B272" s="3">
        <v>9421</v>
      </c>
      <c r="C272" s="64"/>
      <c r="D272" s="61" t="s">
        <v>1580</v>
      </c>
    </row>
    <row r="273" spans="1:4">
      <c r="B273" s="56"/>
    </row>
    <row r="274" spans="1:4">
      <c r="A274" s="61" t="s">
        <v>1651</v>
      </c>
      <c r="B274" s="56">
        <f>SUM(B266:B268)</f>
        <v>37068</v>
      </c>
      <c r="D274" s="67">
        <f>B274/B265</f>
        <v>0.47776660737761967</v>
      </c>
    </row>
    <row r="275" spans="1:4">
      <c r="A275" s="61" t="s">
        <v>1650</v>
      </c>
      <c r="B275" s="56">
        <f>SUM(B269:B270)</f>
        <v>22914</v>
      </c>
      <c r="D275" s="67">
        <f>B275/B265</f>
        <v>0.29533678756476683</v>
      </c>
    </row>
    <row r="276" spans="1:4">
      <c r="A276" s="61" t="s">
        <v>1580</v>
      </c>
      <c r="B276" s="56">
        <f>SUM(B271:B272)</f>
        <v>17604</v>
      </c>
      <c r="D276" s="67">
        <f>B276/B265</f>
        <v>0.2268966050576135</v>
      </c>
    </row>
    <row r="277" spans="1:4">
      <c r="B277" s="56"/>
    </row>
    <row r="278" spans="1:4">
      <c r="B278" s="56"/>
    </row>
    <row r="279" spans="1:4">
      <c r="A279" s="69" t="s">
        <v>1855</v>
      </c>
      <c r="B279" s="72">
        <f>SUM(B280:B287)</f>
        <v>75512</v>
      </c>
    </row>
    <row r="280" spans="1:4">
      <c r="A280" s="61" t="s">
        <v>1645</v>
      </c>
      <c r="B280" s="3">
        <v>11018</v>
      </c>
      <c r="C280" s="64"/>
      <c r="D280" s="61" t="s">
        <v>1625</v>
      </c>
    </row>
    <row r="281" spans="1:4">
      <c r="A281" s="61" t="s">
        <v>1631</v>
      </c>
      <c r="B281" s="3">
        <v>9842</v>
      </c>
      <c r="C281" s="64"/>
      <c r="D281" s="61" t="s">
        <v>1625</v>
      </c>
    </row>
    <row r="282" spans="1:4">
      <c r="A282" s="61" t="s">
        <v>1630</v>
      </c>
      <c r="B282" s="3">
        <v>9781</v>
      </c>
      <c r="C282" s="64"/>
      <c r="D282" s="61" t="s">
        <v>1625</v>
      </c>
    </row>
    <row r="283" spans="1:4">
      <c r="A283" s="61" t="s">
        <v>1615</v>
      </c>
      <c r="B283" s="3">
        <v>8042</v>
      </c>
      <c r="C283" s="64"/>
      <c r="D283" s="61" t="s">
        <v>1598</v>
      </c>
    </row>
    <row r="284" spans="1:4">
      <c r="A284" s="61" t="s">
        <v>1616</v>
      </c>
      <c r="B284" s="4">
        <v>9166</v>
      </c>
      <c r="C284" s="64"/>
      <c r="D284" s="61" t="s">
        <v>1597</v>
      </c>
    </row>
    <row r="285" spans="1:4">
      <c r="A285" s="61" t="s">
        <v>1610</v>
      </c>
      <c r="B285" s="4">
        <v>9188</v>
      </c>
      <c r="C285" s="64"/>
      <c r="D285" s="61" t="s">
        <v>1597</v>
      </c>
    </row>
    <row r="286" spans="1:4">
      <c r="A286" s="61" t="s">
        <v>1609</v>
      </c>
      <c r="B286" s="4">
        <v>8856</v>
      </c>
      <c r="C286" s="64"/>
      <c r="D286" s="61" t="s">
        <v>1597</v>
      </c>
    </row>
    <row r="287" spans="1:4">
      <c r="A287" s="61" t="s">
        <v>1604</v>
      </c>
      <c r="B287" s="4">
        <v>9619</v>
      </c>
      <c r="C287" s="64"/>
      <c r="D287" s="61" t="s">
        <v>1597</v>
      </c>
    </row>
    <row r="288" spans="1:4">
      <c r="B288" s="56"/>
    </row>
    <row r="289" spans="1:4">
      <c r="A289" s="61" t="s">
        <v>1625</v>
      </c>
      <c r="B289" s="56">
        <f>SUM(B280:B282)</f>
        <v>30641</v>
      </c>
      <c r="D289" s="67">
        <f>B289/B279</f>
        <v>0.40577656531412226</v>
      </c>
    </row>
    <row r="290" spans="1:4">
      <c r="A290" s="61" t="s">
        <v>1598</v>
      </c>
      <c r="B290" s="56">
        <f>B283</f>
        <v>8042</v>
      </c>
      <c r="D290" s="67">
        <f>B290/B279</f>
        <v>0.10649962919800826</v>
      </c>
    </row>
    <row r="291" spans="1:4">
      <c r="A291" s="61" t="s">
        <v>1597</v>
      </c>
      <c r="B291" s="56">
        <f>SUM(B284:B287)</f>
        <v>36829</v>
      </c>
      <c r="D291" s="67">
        <f>B291/B279</f>
        <v>0.48772380548786948</v>
      </c>
    </row>
    <row r="292" spans="1:4">
      <c r="B292" s="56"/>
    </row>
    <row r="293" spans="1:4">
      <c r="B293" s="56"/>
    </row>
    <row r="294" spans="1:4">
      <c r="A294" s="71" t="s">
        <v>1856</v>
      </c>
      <c r="B294" s="72">
        <f>SUM(B295:B301)</f>
        <v>71054</v>
      </c>
    </row>
    <row r="295" spans="1:4">
      <c r="A295" s="61" t="s">
        <v>1642</v>
      </c>
      <c r="B295" s="3">
        <v>10502</v>
      </c>
      <c r="C295" s="64"/>
      <c r="D295" s="61" t="s">
        <v>1625</v>
      </c>
    </row>
    <row r="296" spans="1:4">
      <c r="A296" s="61" t="s">
        <v>1646</v>
      </c>
      <c r="B296" s="3">
        <v>9585</v>
      </c>
      <c r="C296" s="64"/>
      <c r="D296" s="61" t="s">
        <v>1624</v>
      </c>
    </row>
    <row r="297" spans="1:4">
      <c r="A297" s="61" t="s">
        <v>1638</v>
      </c>
      <c r="B297" s="3">
        <v>10108</v>
      </c>
      <c r="C297" s="64"/>
      <c r="D297" s="61" t="s">
        <v>1624</v>
      </c>
    </row>
    <row r="298" spans="1:4">
      <c r="A298" s="61" t="s">
        <v>1637</v>
      </c>
      <c r="B298" s="3">
        <v>10272</v>
      </c>
      <c r="C298" s="64"/>
      <c r="D298" s="61" t="s">
        <v>1624</v>
      </c>
    </row>
    <row r="299" spans="1:4">
      <c r="A299" s="61" t="s">
        <v>1635</v>
      </c>
      <c r="B299" s="3">
        <v>10352</v>
      </c>
      <c r="C299" s="64"/>
      <c r="D299" s="61" t="s">
        <v>1624</v>
      </c>
    </row>
    <row r="300" spans="1:4">
      <c r="A300" s="61" t="s">
        <v>1626</v>
      </c>
      <c r="B300" s="3">
        <v>10122</v>
      </c>
      <c r="C300" s="64"/>
      <c r="D300" s="61" t="s">
        <v>1624</v>
      </c>
    </row>
    <row r="301" spans="1:4">
      <c r="A301" s="61" t="s">
        <v>1632</v>
      </c>
      <c r="B301" s="4">
        <v>10113</v>
      </c>
      <c r="C301" s="64"/>
      <c r="D301" s="61" t="s">
        <v>1623</v>
      </c>
    </row>
    <row r="302" spans="1:4">
      <c r="B302" s="56"/>
    </row>
    <row r="303" spans="1:4">
      <c r="A303" s="61" t="s">
        <v>1625</v>
      </c>
      <c r="B303" s="56">
        <f>B295</f>
        <v>10502</v>
      </c>
      <c r="D303" s="67">
        <f>B303/B294</f>
        <v>0.14780307934810144</v>
      </c>
    </row>
    <row r="304" spans="1:4">
      <c r="A304" s="61" t="s">
        <v>1624</v>
      </c>
      <c r="B304" s="56">
        <f>SUM(B296:B300)</f>
        <v>50439</v>
      </c>
      <c r="D304" s="67">
        <f>B304/B294</f>
        <v>0.70986855067976473</v>
      </c>
    </row>
    <row r="305" spans="1:4">
      <c r="A305" s="61" t="s">
        <v>1623</v>
      </c>
      <c r="B305" s="56">
        <f>B301</f>
        <v>10113</v>
      </c>
      <c r="D305" s="67">
        <f>B305/B294</f>
        <v>0.14232836997213388</v>
      </c>
    </row>
    <row r="306" spans="1:4">
      <c r="B306" s="56"/>
      <c r="D306" s="67"/>
    </row>
    <row r="307" spans="1:4">
      <c r="B307" s="56"/>
    </row>
    <row r="308" spans="1:4">
      <c r="A308" s="69" t="s">
        <v>1857</v>
      </c>
      <c r="B308" s="72">
        <f>SUM(B309:B337)</f>
        <v>78036</v>
      </c>
    </row>
    <row r="309" spans="1:4">
      <c r="A309" s="63" t="s">
        <v>1464</v>
      </c>
      <c r="B309" s="3">
        <v>1328</v>
      </c>
      <c r="C309" s="62"/>
      <c r="D309" s="62" t="s">
        <v>1433</v>
      </c>
    </row>
    <row r="310" spans="1:4">
      <c r="A310" s="55" t="s">
        <v>1764</v>
      </c>
      <c r="B310" s="3">
        <v>2233</v>
      </c>
      <c r="D310" s="55" t="s">
        <v>1731</v>
      </c>
    </row>
    <row r="311" spans="1:4">
      <c r="A311" s="55" t="s">
        <v>1763</v>
      </c>
      <c r="B311" s="3">
        <v>4394</v>
      </c>
      <c r="D311" s="55" t="s">
        <v>1731</v>
      </c>
    </row>
    <row r="312" spans="1:4">
      <c r="A312" s="55" t="s">
        <v>1213</v>
      </c>
      <c r="B312" s="3">
        <v>2339</v>
      </c>
      <c r="D312" s="55" t="s">
        <v>1731</v>
      </c>
    </row>
    <row r="313" spans="1:4">
      <c r="A313" s="55" t="s">
        <v>1761</v>
      </c>
      <c r="B313" s="3">
        <v>2203</v>
      </c>
      <c r="D313" s="55" t="s">
        <v>1731</v>
      </c>
    </row>
    <row r="314" spans="1:4">
      <c r="A314" s="55" t="s">
        <v>1760</v>
      </c>
      <c r="B314" s="3">
        <v>3818</v>
      </c>
      <c r="D314" s="55" t="s">
        <v>1731</v>
      </c>
    </row>
    <row r="315" spans="1:4">
      <c r="A315" s="55" t="s">
        <v>1750</v>
      </c>
      <c r="B315" s="3">
        <v>3324</v>
      </c>
      <c r="D315" s="55" t="s">
        <v>1731</v>
      </c>
    </row>
    <row r="316" spans="1:4">
      <c r="A316" s="55" t="s">
        <v>1749</v>
      </c>
      <c r="B316" s="3">
        <v>3732</v>
      </c>
      <c r="D316" s="55" t="s">
        <v>1731</v>
      </c>
    </row>
    <row r="317" spans="1:4">
      <c r="A317" s="55" t="s">
        <v>1748</v>
      </c>
      <c r="B317" s="3">
        <v>2214</v>
      </c>
      <c r="D317" s="55" t="s">
        <v>1731</v>
      </c>
    </row>
    <row r="318" spans="1:4">
      <c r="A318" s="55" t="s">
        <v>1747</v>
      </c>
      <c r="B318" s="4">
        <v>2052</v>
      </c>
      <c r="D318" s="55" t="s">
        <v>1731</v>
      </c>
    </row>
    <row r="319" spans="1:4">
      <c r="A319" s="55" t="s">
        <v>1745</v>
      </c>
      <c r="B319" s="4">
        <v>2048</v>
      </c>
      <c r="D319" s="55" t="s">
        <v>1731</v>
      </c>
    </row>
    <row r="320" spans="1:4">
      <c r="A320" s="55" t="s">
        <v>1744</v>
      </c>
      <c r="B320" s="4">
        <v>2007</v>
      </c>
      <c r="D320" s="55" t="s">
        <v>1731</v>
      </c>
    </row>
    <row r="321" spans="1:4">
      <c r="A321" s="55" t="s">
        <v>1741</v>
      </c>
      <c r="B321" s="4">
        <v>3601</v>
      </c>
      <c r="D321" s="55" t="s">
        <v>1731</v>
      </c>
    </row>
    <row r="322" spans="1:4">
      <c r="A322" s="55" t="s">
        <v>1736</v>
      </c>
      <c r="B322" s="4">
        <v>2309</v>
      </c>
      <c r="D322" s="55" t="s">
        <v>1731</v>
      </c>
    </row>
    <row r="323" spans="1:4">
      <c r="A323" s="55" t="s">
        <v>1733</v>
      </c>
      <c r="B323" s="4">
        <v>2221</v>
      </c>
      <c r="D323" s="55" t="s">
        <v>1731</v>
      </c>
    </row>
    <row r="324" spans="1:4">
      <c r="A324" s="55" t="s">
        <v>1732</v>
      </c>
      <c r="B324" s="4">
        <v>2197</v>
      </c>
      <c r="D324" s="55" t="s">
        <v>1731</v>
      </c>
    </row>
    <row r="325" spans="1:4">
      <c r="A325" s="55" t="s">
        <v>1743</v>
      </c>
      <c r="B325" s="4">
        <v>4576</v>
      </c>
      <c r="D325" s="55" t="s">
        <v>1742</v>
      </c>
    </row>
    <row r="326" spans="1:4">
      <c r="A326" s="63" t="s">
        <v>1477</v>
      </c>
      <c r="B326" s="4">
        <v>2764</v>
      </c>
      <c r="C326" s="62"/>
      <c r="D326" s="62" t="s">
        <v>1449</v>
      </c>
    </row>
    <row r="327" spans="1:4">
      <c r="A327" s="63" t="s">
        <v>1474</v>
      </c>
      <c r="B327" s="4">
        <v>2703</v>
      </c>
      <c r="C327" s="62"/>
      <c r="D327" s="62" t="s">
        <v>1449</v>
      </c>
    </row>
    <row r="328" spans="1:4">
      <c r="A328" s="63" t="s">
        <v>1465</v>
      </c>
      <c r="B328" s="4">
        <v>2360</v>
      </c>
      <c r="C328" s="62"/>
      <c r="D328" s="62" t="s">
        <v>1449</v>
      </c>
    </row>
    <row r="329" spans="1:4">
      <c r="A329" s="63" t="s">
        <v>1464</v>
      </c>
      <c r="B329" s="4">
        <v>1311</v>
      </c>
      <c r="C329" s="62"/>
      <c r="D329" s="63" t="s">
        <v>1449</v>
      </c>
    </row>
    <row r="330" spans="1:4">
      <c r="A330" s="63" t="s">
        <v>1463</v>
      </c>
      <c r="B330" s="4">
        <v>2846</v>
      </c>
      <c r="C330" s="62"/>
      <c r="D330" s="63" t="s">
        <v>1449</v>
      </c>
    </row>
    <row r="331" spans="1:4">
      <c r="A331" s="63" t="s">
        <v>1462</v>
      </c>
      <c r="B331" s="4">
        <v>2801</v>
      </c>
      <c r="C331" s="62"/>
      <c r="D331" s="62" t="s">
        <v>1449</v>
      </c>
    </row>
    <row r="332" spans="1:4">
      <c r="A332" s="63" t="s">
        <v>1452</v>
      </c>
      <c r="B332" s="4">
        <v>2587</v>
      </c>
      <c r="C332" s="62"/>
      <c r="D332" s="63" t="s">
        <v>1449</v>
      </c>
    </row>
    <row r="333" spans="1:4">
      <c r="A333" s="55" t="s">
        <v>1762</v>
      </c>
      <c r="B333" s="4">
        <v>2089</v>
      </c>
      <c r="D333" s="55" t="s">
        <v>1734</v>
      </c>
    </row>
    <row r="334" spans="1:4">
      <c r="A334" s="55" t="s">
        <v>1752</v>
      </c>
      <c r="B334" s="4">
        <v>2215</v>
      </c>
      <c r="D334" s="55" t="s">
        <v>1734</v>
      </c>
    </row>
    <row r="335" spans="1:4">
      <c r="A335" s="55" t="s">
        <v>1751</v>
      </c>
      <c r="B335" s="4">
        <v>2015</v>
      </c>
      <c r="D335" s="55" t="s">
        <v>1734</v>
      </c>
    </row>
    <row r="336" spans="1:4">
      <c r="A336" s="55" t="s">
        <v>1737</v>
      </c>
      <c r="B336" s="4">
        <v>5836</v>
      </c>
      <c r="D336" s="55" t="s">
        <v>1734</v>
      </c>
    </row>
    <row r="337" spans="1:4">
      <c r="A337" s="55" t="s">
        <v>1735</v>
      </c>
      <c r="B337" s="4">
        <v>1913</v>
      </c>
      <c r="D337" s="55" t="s">
        <v>1734</v>
      </c>
    </row>
    <row r="339" spans="1:4">
      <c r="A339" s="62" t="s">
        <v>1433</v>
      </c>
      <c r="B339" s="53">
        <f>B309</f>
        <v>1328</v>
      </c>
      <c r="D339" s="67">
        <f>B339/B308</f>
        <v>1.7017786662565995E-2</v>
      </c>
    </row>
    <row r="340" spans="1:4">
      <c r="A340" s="55" t="s">
        <v>1731</v>
      </c>
      <c r="B340" s="53">
        <f>SUM(B310:B324)</f>
        <v>40692</v>
      </c>
      <c r="D340" s="67">
        <f>B340/B308</f>
        <v>0.52145163770567426</v>
      </c>
    </row>
    <row r="341" spans="1:4">
      <c r="A341" s="55" t="s">
        <v>1742</v>
      </c>
      <c r="B341" s="53">
        <f>B325</f>
        <v>4576</v>
      </c>
      <c r="D341" s="67">
        <f>B341/B308</f>
        <v>5.8639602234865959E-2</v>
      </c>
    </row>
    <row r="342" spans="1:4">
      <c r="A342" s="62" t="s">
        <v>1449</v>
      </c>
      <c r="B342" s="53">
        <f>SUM(B326:B332)</f>
        <v>17372</v>
      </c>
      <c r="D342" s="67">
        <f>B342/B308</f>
        <v>0.22261520323953046</v>
      </c>
    </row>
    <row r="343" spans="1:4">
      <c r="A343" s="55" t="s">
        <v>1734</v>
      </c>
      <c r="B343" s="53">
        <f>SUM(B333:B337)</f>
        <v>14068</v>
      </c>
      <c r="D343" s="67">
        <f>B343/B308</f>
        <v>0.18027577015736326</v>
      </c>
    </row>
    <row r="344" spans="1:4">
      <c r="A344" s="55"/>
    </row>
    <row r="345" spans="1:4" ht="15.75" customHeight="1"/>
    <row r="346" spans="1:4" ht="15.75" customHeight="1">
      <c r="A346" s="65" t="s">
        <v>1075</v>
      </c>
      <c r="B346" s="66">
        <f>SUM(B347:B379)</f>
        <v>77370</v>
      </c>
      <c r="C346" s="52"/>
      <c r="D346" s="52"/>
    </row>
    <row r="347" spans="1:4" ht="15.75" customHeight="1">
      <c r="A347" s="52" t="s">
        <v>1124</v>
      </c>
      <c r="B347" s="9">
        <v>2412</v>
      </c>
      <c r="C347" s="52"/>
      <c r="D347" s="52" t="s">
        <v>1075</v>
      </c>
    </row>
    <row r="348" spans="1:4" ht="15.75" customHeight="1">
      <c r="A348" s="52" t="s">
        <v>1122</v>
      </c>
      <c r="B348" s="9">
        <v>2505</v>
      </c>
      <c r="C348" s="52"/>
      <c r="D348" s="52" t="s">
        <v>1075</v>
      </c>
    </row>
    <row r="349" spans="1:4" ht="15.75" customHeight="1">
      <c r="A349" s="52" t="s">
        <v>1121</v>
      </c>
      <c r="B349" s="9">
        <v>2370</v>
      </c>
      <c r="C349" s="52"/>
      <c r="D349" s="52" t="s">
        <v>1075</v>
      </c>
    </row>
    <row r="350" spans="1:4" ht="15.75" customHeight="1">
      <c r="A350" s="52" t="s">
        <v>1118</v>
      </c>
      <c r="B350" s="9">
        <v>2278</v>
      </c>
      <c r="C350" s="52"/>
      <c r="D350" s="52" t="s">
        <v>1075</v>
      </c>
    </row>
    <row r="351" spans="1:4" ht="15.75" customHeight="1">
      <c r="A351" s="52" t="s">
        <v>700</v>
      </c>
      <c r="B351" s="9">
        <v>2159</v>
      </c>
      <c r="C351" s="52"/>
      <c r="D351" s="52" t="s">
        <v>1075</v>
      </c>
    </row>
    <row r="352" spans="1:4" ht="15.75" customHeight="1">
      <c r="A352" s="52" t="s">
        <v>221</v>
      </c>
      <c r="B352" s="9">
        <v>2679</v>
      </c>
      <c r="C352" s="52"/>
      <c r="D352" s="52" t="s">
        <v>1075</v>
      </c>
    </row>
    <row r="353" spans="1:4" ht="15.75" customHeight="1">
      <c r="A353" s="52" t="s">
        <v>1114</v>
      </c>
      <c r="B353" s="9">
        <v>2602</v>
      </c>
      <c r="C353" s="52"/>
      <c r="D353" s="52" t="s">
        <v>1075</v>
      </c>
    </row>
    <row r="354" spans="1:4" ht="15.75" customHeight="1">
      <c r="A354" s="52" t="s">
        <v>1113</v>
      </c>
      <c r="B354" s="9">
        <v>2574</v>
      </c>
      <c r="C354" s="52"/>
      <c r="D354" s="52" t="s">
        <v>1075</v>
      </c>
    </row>
    <row r="355" spans="1:4" ht="15.75" customHeight="1">
      <c r="A355" s="52" t="s">
        <v>1112</v>
      </c>
      <c r="B355" s="9">
        <v>2386</v>
      </c>
      <c r="C355" s="52"/>
      <c r="D355" s="52" t="s">
        <v>1075</v>
      </c>
    </row>
    <row r="356" spans="1:4" ht="15.75" customHeight="1">
      <c r="A356" s="52" t="s">
        <v>1111</v>
      </c>
      <c r="B356" s="9">
        <v>2546</v>
      </c>
      <c r="C356" s="52"/>
      <c r="D356" s="52" t="s">
        <v>1075</v>
      </c>
    </row>
    <row r="357" spans="1:4" ht="15.75" customHeight="1">
      <c r="A357" s="52" t="s">
        <v>1110</v>
      </c>
      <c r="B357" s="9">
        <v>2482</v>
      </c>
      <c r="C357" s="52"/>
      <c r="D357" s="52" t="s">
        <v>1075</v>
      </c>
    </row>
    <row r="358" spans="1:4" ht="15.75" customHeight="1">
      <c r="A358" s="52" t="s">
        <v>1107</v>
      </c>
      <c r="B358" s="9">
        <v>2599</v>
      </c>
      <c r="C358" s="52"/>
      <c r="D358" s="52" t="s">
        <v>1075</v>
      </c>
    </row>
    <row r="359" spans="1:4" ht="15.75" customHeight="1">
      <c r="A359" s="52" t="s">
        <v>1106</v>
      </c>
      <c r="B359" s="9">
        <v>1153</v>
      </c>
      <c r="C359" s="52"/>
      <c r="D359" s="52" t="s">
        <v>1075</v>
      </c>
    </row>
    <row r="360" spans="1:4" ht="15.75" customHeight="1">
      <c r="A360" s="52" t="s">
        <v>1104</v>
      </c>
      <c r="B360" s="9">
        <v>2437</v>
      </c>
      <c r="C360" s="52"/>
      <c r="D360" s="52" t="s">
        <v>1075</v>
      </c>
    </row>
    <row r="361" spans="1:4" ht="15.75" customHeight="1">
      <c r="A361" s="52" t="s">
        <v>1103</v>
      </c>
      <c r="B361" s="9">
        <v>2537</v>
      </c>
      <c r="C361" s="52"/>
      <c r="D361" s="52" t="s">
        <v>1075</v>
      </c>
    </row>
    <row r="362" spans="1:4" ht="15.75" customHeight="1">
      <c r="A362" s="52" t="s">
        <v>1095</v>
      </c>
      <c r="B362" s="9">
        <v>2671</v>
      </c>
      <c r="C362" s="52"/>
      <c r="D362" s="52" t="s">
        <v>1075</v>
      </c>
    </row>
    <row r="363" spans="1:4" ht="15.75" customHeight="1">
      <c r="A363" s="52" t="s">
        <v>1093</v>
      </c>
      <c r="B363" s="9">
        <v>2504</v>
      </c>
      <c r="C363" s="52"/>
      <c r="D363" s="52" t="s">
        <v>1075</v>
      </c>
    </row>
    <row r="364" spans="1:4" ht="15.75" customHeight="1">
      <c r="A364" s="52" t="s">
        <v>1091</v>
      </c>
      <c r="B364" s="9">
        <v>2631</v>
      </c>
      <c r="C364" s="52"/>
      <c r="D364" s="52" t="s">
        <v>1075</v>
      </c>
    </row>
    <row r="365" spans="1:4" ht="15.75" customHeight="1">
      <c r="A365" s="52" t="s">
        <v>1089</v>
      </c>
      <c r="B365" s="9">
        <v>2757</v>
      </c>
      <c r="C365" s="52"/>
      <c r="D365" s="52" t="s">
        <v>1075</v>
      </c>
    </row>
    <row r="366" spans="1:4" ht="15.75" customHeight="1">
      <c r="A366" s="52" t="s">
        <v>1088</v>
      </c>
      <c r="B366" s="9">
        <v>2806</v>
      </c>
      <c r="C366" s="52"/>
      <c r="D366" s="52" t="s">
        <v>1075</v>
      </c>
    </row>
    <row r="367" spans="1:4" ht="15.75" customHeight="1">
      <c r="A367" s="52" t="s">
        <v>1087</v>
      </c>
      <c r="B367" s="9">
        <v>2541</v>
      </c>
      <c r="C367" s="52"/>
      <c r="D367" s="52" t="s">
        <v>1075</v>
      </c>
    </row>
    <row r="368" spans="1:4" ht="15.75" customHeight="1">
      <c r="A368" s="52" t="s">
        <v>1086</v>
      </c>
      <c r="B368" s="9">
        <v>2535</v>
      </c>
      <c r="C368" s="52"/>
      <c r="D368" s="52" t="s">
        <v>1075</v>
      </c>
    </row>
    <row r="369" spans="1:4" ht="15.75" customHeight="1">
      <c r="A369" s="52" t="s">
        <v>1085</v>
      </c>
      <c r="B369" s="9">
        <v>2618</v>
      </c>
      <c r="C369" s="52"/>
      <c r="D369" s="52" t="s">
        <v>1075</v>
      </c>
    </row>
    <row r="370" spans="1:4" ht="15.75" customHeight="1">
      <c r="A370" s="52" t="s">
        <v>1084</v>
      </c>
      <c r="B370" s="9">
        <v>2248</v>
      </c>
      <c r="C370" s="52"/>
      <c r="D370" s="52" t="s">
        <v>1075</v>
      </c>
    </row>
    <row r="371" spans="1:4" ht="15.75" customHeight="1">
      <c r="A371" s="52" t="s">
        <v>1081</v>
      </c>
      <c r="B371" s="9">
        <v>2489</v>
      </c>
      <c r="C371" s="52"/>
      <c r="D371" s="52" t="s">
        <v>1075</v>
      </c>
    </row>
    <row r="372" spans="1:4" ht="15.75" customHeight="1">
      <c r="A372" s="52" t="s">
        <v>1078</v>
      </c>
      <c r="B372" s="9">
        <v>2463</v>
      </c>
      <c r="C372" s="52"/>
      <c r="D372" s="52" t="s">
        <v>1075</v>
      </c>
    </row>
    <row r="373" spans="1:4" ht="15.75" customHeight="1">
      <c r="A373" s="52" t="s">
        <v>1077</v>
      </c>
      <c r="B373" s="9">
        <v>1781</v>
      </c>
      <c r="C373" s="52"/>
      <c r="D373" s="52" t="s">
        <v>1075</v>
      </c>
    </row>
    <row r="374" spans="1:4" ht="15.75" customHeight="1">
      <c r="A374" s="52" t="s">
        <v>1076</v>
      </c>
      <c r="B374" s="9">
        <v>2536</v>
      </c>
      <c r="C374" s="52"/>
      <c r="D374" s="52" t="s">
        <v>1075</v>
      </c>
    </row>
    <row r="375" spans="1:4">
      <c r="A375" s="52" t="s">
        <v>1123</v>
      </c>
      <c r="B375" s="9">
        <v>2242</v>
      </c>
      <c r="C375" s="52"/>
      <c r="D375" s="52" t="s">
        <v>1079</v>
      </c>
    </row>
    <row r="376" spans="1:4">
      <c r="A376" s="52" t="s">
        <v>1115</v>
      </c>
      <c r="B376" s="9">
        <v>2276</v>
      </c>
      <c r="C376" s="52"/>
      <c r="D376" s="52" t="s">
        <v>1079</v>
      </c>
    </row>
    <row r="377" spans="1:4">
      <c r="A377" s="52" t="s">
        <v>1109</v>
      </c>
      <c r="B377" s="9">
        <v>2752</v>
      </c>
      <c r="C377" s="52"/>
      <c r="D377" s="52" t="s">
        <v>1079</v>
      </c>
    </row>
    <row r="378" spans="1:4">
      <c r="A378" s="52" t="s">
        <v>1106</v>
      </c>
      <c r="B378" s="9">
        <v>1446</v>
      </c>
      <c r="C378" s="52"/>
      <c r="D378" s="52" t="s">
        <v>1079</v>
      </c>
    </row>
    <row r="379" spans="1:4">
      <c r="A379" s="52" t="s">
        <v>1084</v>
      </c>
      <c r="B379" s="9">
        <v>355</v>
      </c>
      <c r="C379" s="52"/>
      <c r="D379" s="52" t="s">
        <v>1079</v>
      </c>
    </row>
    <row r="380" spans="1:4">
      <c r="B380" s="54"/>
    </row>
    <row r="381" spans="1:4">
      <c r="A381" s="52" t="s">
        <v>1075</v>
      </c>
      <c r="B381" s="54">
        <f>SUM(B347:B374)</f>
        <v>68299</v>
      </c>
      <c r="D381" s="67">
        <f>B381/B346</f>
        <v>0.88275817500323117</v>
      </c>
    </row>
    <row r="382" spans="1:4">
      <c r="A382" s="52" t="s">
        <v>1079</v>
      </c>
      <c r="B382" s="53">
        <f>SUM(B375:B379)</f>
        <v>9071</v>
      </c>
      <c r="D382" s="67">
        <f>B382/B346</f>
        <v>0.11724182499676877</v>
      </c>
    </row>
    <row r="383" spans="1:4">
      <c r="A383" s="52"/>
    </row>
    <row r="384" spans="1:4">
      <c r="A384" s="52"/>
    </row>
    <row r="385" spans="1:4">
      <c r="A385" s="75" t="s">
        <v>1858</v>
      </c>
      <c r="B385" s="70">
        <f>SUM(B386:B404)</f>
        <v>75011</v>
      </c>
    </row>
    <row r="386" spans="1:4">
      <c r="A386" s="63" t="s">
        <v>806</v>
      </c>
      <c r="B386" s="3">
        <v>5292</v>
      </c>
      <c r="C386" s="62"/>
      <c r="D386" s="62" t="s">
        <v>1433</v>
      </c>
    </row>
    <row r="387" spans="1:4">
      <c r="A387" s="63" t="s">
        <v>1448</v>
      </c>
      <c r="B387" s="3">
        <v>4289</v>
      </c>
      <c r="C387" s="62"/>
      <c r="D387" s="63" t="s">
        <v>1433</v>
      </c>
    </row>
    <row r="388" spans="1:4">
      <c r="A388" s="63" t="s">
        <v>1269</v>
      </c>
      <c r="B388" s="3">
        <v>1271</v>
      </c>
      <c r="C388" s="62"/>
      <c r="D388" s="62" t="s">
        <v>1433</v>
      </c>
    </row>
    <row r="389" spans="1:4">
      <c r="A389" s="63" t="s">
        <v>1440</v>
      </c>
      <c r="B389" s="3">
        <v>344</v>
      </c>
      <c r="C389" s="62"/>
      <c r="D389" s="62" t="s">
        <v>1433</v>
      </c>
    </row>
    <row r="390" spans="1:4">
      <c r="A390" s="63" t="s">
        <v>1437</v>
      </c>
      <c r="B390" s="3">
        <v>6455</v>
      </c>
      <c r="C390" s="62"/>
      <c r="D390" s="62" t="s">
        <v>1433</v>
      </c>
    </row>
    <row r="391" spans="1:4">
      <c r="A391" s="63" t="s">
        <v>1436</v>
      </c>
      <c r="B391" s="3">
        <v>2065</v>
      </c>
      <c r="C391" s="62"/>
      <c r="D391" s="63" t="s">
        <v>1433</v>
      </c>
    </row>
    <row r="392" spans="1:4">
      <c r="A392" s="63" t="s">
        <v>1338</v>
      </c>
      <c r="B392" s="3">
        <v>6546</v>
      </c>
      <c r="C392" s="62"/>
      <c r="D392" s="63" t="s">
        <v>1433</v>
      </c>
    </row>
    <row r="393" spans="1:4">
      <c r="A393" s="63" t="s">
        <v>1434</v>
      </c>
      <c r="B393" s="3">
        <v>4024</v>
      </c>
      <c r="C393" s="62"/>
      <c r="D393" s="63" t="s">
        <v>1433</v>
      </c>
    </row>
    <row r="394" spans="1:4">
      <c r="A394" s="63" t="s">
        <v>1446</v>
      </c>
      <c r="B394" s="3">
        <v>2012</v>
      </c>
      <c r="C394" s="62"/>
      <c r="D394" s="63" t="s">
        <v>1429</v>
      </c>
    </row>
    <row r="395" spans="1:4">
      <c r="A395" s="63" t="s">
        <v>1445</v>
      </c>
      <c r="B395" s="3">
        <v>4682</v>
      </c>
      <c r="C395" s="62"/>
      <c r="D395" s="63" t="s">
        <v>1429</v>
      </c>
    </row>
    <row r="396" spans="1:4">
      <c r="A396" s="63" t="s">
        <v>1443</v>
      </c>
      <c r="B396" s="3">
        <v>4046</v>
      </c>
      <c r="C396" s="62"/>
      <c r="D396" s="62" t="s">
        <v>1429</v>
      </c>
    </row>
    <row r="397" spans="1:4">
      <c r="A397" s="63" t="s">
        <v>1369</v>
      </c>
      <c r="B397" s="3">
        <v>4452</v>
      </c>
      <c r="C397" s="62"/>
      <c r="D397" s="62" t="s">
        <v>1429</v>
      </c>
    </row>
    <row r="398" spans="1:4">
      <c r="A398" s="63" t="s">
        <v>1441</v>
      </c>
      <c r="B398" s="4">
        <v>3401</v>
      </c>
      <c r="C398" s="62"/>
      <c r="D398" s="63" t="s">
        <v>1429</v>
      </c>
    </row>
    <row r="399" spans="1:4">
      <c r="A399" s="63" t="s">
        <v>1269</v>
      </c>
      <c r="B399" s="4">
        <v>3723</v>
      </c>
      <c r="C399" s="62"/>
      <c r="D399" s="62" t="s">
        <v>1429</v>
      </c>
    </row>
    <row r="400" spans="1:4">
      <c r="A400" s="63" t="s">
        <v>1440</v>
      </c>
      <c r="B400" s="4">
        <v>4063</v>
      </c>
      <c r="C400" s="62"/>
      <c r="D400" s="62" t="s">
        <v>1429</v>
      </c>
    </row>
    <row r="401" spans="1:4">
      <c r="A401" s="63" t="s">
        <v>1439</v>
      </c>
      <c r="B401" s="4">
        <v>3804</v>
      </c>
      <c r="C401" s="62"/>
      <c r="D401" s="62" t="s">
        <v>1429</v>
      </c>
    </row>
    <row r="402" spans="1:4">
      <c r="A402" s="63" t="s">
        <v>1438</v>
      </c>
      <c r="B402" s="4">
        <v>4029</v>
      </c>
      <c r="C402" s="62"/>
      <c r="D402" s="62" t="s">
        <v>1429</v>
      </c>
    </row>
    <row r="403" spans="1:4">
      <c r="A403" s="63" t="s">
        <v>1432</v>
      </c>
      <c r="B403" s="4">
        <v>4119</v>
      </c>
      <c r="C403" s="62"/>
      <c r="D403" s="63" t="s">
        <v>1429</v>
      </c>
    </row>
    <row r="404" spans="1:4">
      <c r="A404" s="63" t="s">
        <v>1431</v>
      </c>
      <c r="B404" s="4">
        <v>6394</v>
      </c>
      <c r="C404" s="62"/>
      <c r="D404" s="63" t="s">
        <v>1429</v>
      </c>
    </row>
    <row r="405" spans="1:4">
      <c r="A405" s="52"/>
    </row>
    <row r="406" spans="1:4">
      <c r="A406" s="63" t="s">
        <v>1433</v>
      </c>
      <c r="B406" s="53">
        <f>SUM(B386:B393)</f>
        <v>30286</v>
      </c>
      <c r="D406" s="67">
        <f>B406/B385</f>
        <v>0.40375411606297745</v>
      </c>
    </row>
    <row r="407" spans="1:4">
      <c r="A407" s="63" t="s">
        <v>1429</v>
      </c>
      <c r="B407" s="53">
        <f>SUM(B394:B404)</f>
        <v>44725</v>
      </c>
      <c r="D407" s="67">
        <f>B407/B385</f>
        <v>0.5962458839370226</v>
      </c>
    </row>
    <row r="408" spans="1:4">
      <c r="A408" s="52"/>
    </row>
    <row r="409" spans="1:4">
      <c r="A409" s="52"/>
    </row>
    <row r="410" spans="1:4">
      <c r="A410" s="74" t="s">
        <v>1333</v>
      </c>
      <c r="B410" s="70">
        <f>SUM(B411:B431)</f>
        <v>74778</v>
      </c>
    </row>
    <row r="411" spans="1:4">
      <c r="A411" s="60" t="s">
        <v>1373</v>
      </c>
      <c r="B411" s="4">
        <v>2155</v>
      </c>
      <c r="C411" s="59"/>
      <c r="D411" s="60" t="s">
        <v>1333</v>
      </c>
    </row>
    <row r="412" spans="1:4">
      <c r="A412" s="60" t="s">
        <v>1365</v>
      </c>
      <c r="B412" s="4">
        <v>4441</v>
      </c>
      <c r="C412" s="59"/>
      <c r="D412" s="60" t="s">
        <v>1333</v>
      </c>
    </row>
    <row r="413" spans="1:4">
      <c r="A413" s="60" t="s">
        <v>1357</v>
      </c>
      <c r="B413" s="4">
        <v>2159</v>
      </c>
      <c r="C413" s="59"/>
      <c r="D413" s="60" t="s">
        <v>1333</v>
      </c>
    </row>
    <row r="414" spans="1:4">
      <c r="A414" s="60" t="s">
        <v>1355</v>
      </c>
      <c r="B414" s="3">
        <v>4510</v>
      </c>
      <c r="C414" s="59"/>
      <c r="D414" s="60" t="s">
        <v>1333</v>
      </c>
    </row>
    <row r="415" spans="1:4">
      <c r="A415" s="60" t="s">
        <v>1354</v>
      </c>
      <c r="B415" s="3">
        <v>5693</v>
      </c>
      <c r="C415" s="59"/>
      <c r="D415" s="60" t="s">
        <v>1333</v>
      </c>
    </row>
    <row r="416" spans="1:4">
      <c r="A416" s="60" t="s">
        <v>1353</v>
      </c>
      <c r="B416" s="3">
        <v>3447</v>
      </c>
      <c r="C416" s="59"/>
      <c r="D416" s="60" t="s">
        <v>1333</v>
      </c>
    </row>
    <row r="417" spans="1:4">
      <c r="A417" s="60" t="s">
        <v>1352</v>
      </c>
      <c r="B417" s="3">
        <v>5065</v>
      </c>
      <c r="C417" s="59"/>
      <c r="D417" s="60" t="s">
        <v>1333</v>
      </c>
    </row>
    <row r="418" spans="1:4">
      <c r="A418" s="60" t="s">
        <v>1350</v>
      </c>
      <c r="B418" s="3">
        <v>3304</v>
      </c>
      <c r="C418" s="59"/>
      <c r="D418" s="60" t="s">
        <v>1333</v>
      </c>
    </row>
    <row r="419" spans="1:4">
      <c r="A419" s="60" t="s">
        <v>1349</v>
      </c>
      <c r="B419" s="3">
        <v>3717</v>
      </c>
      <c r="C419" s="59"/>
      <c r="D419" s="60" t="s">
        <v>1333</v>
      </c>
    </row>
    <row r="420" spans="1:4">
      <c r="A420" s="60" t="s">
        <v>1348</v>
      </c>
      <c r="B420" s="3">
        <v>2640</v>
      </c>
      <c r="C420" s="59"/>
      <c r="D420" s="60" t="s">
        <v>1333</v>
      </c>
    </row>
    <row r="421" spans="1:4">
      <c r="A421" s="60" t="s">
        <v>1347</v>
      </c>
      <c r="B421" s="3">
        <v>1768</v>
      </c>
      <c r="C421" s="59"/>
      <c r="D421" s="60" t="s">
        <v>1333</v>
      </c>
    </row>
    <row r="422" spans="1:4">
      <c r="A422" s="60" t="s">
        <v>1346</v>
      </c>
      <c r="B422" s="3">
        <v>3201</v>
      </c>
      <c r="C422" s="59"/>
      <c r="D422" s="60" t="s">
        <v>1333</v>
      </c>
    </row>
    <row r="423" spans="1:4">
      <c r="A423" s="60" t="s">
        <v>1344</v>
      </c>
      <c r="B423" s="3">
        <v>3062</v>
      </c>
      <c r="C423" s="59"/>
      <c r="D423" s="60" t="s">
        <v>1333</v>
      </c>
    </row>
    <row r="424" spans="1:4">
      <c r="A424" s="60" t="s">
        <v>1343</v>
      </c>
      <c r="B424" s="3">
        <v>3652</v>
      </c>
      <c r="C424" s="59"/>
      <c r="D424" s="60" t="s">
        <v>1333</v>
      </c>
    </row>
    <row r="425" spans="1:4">
      <c r="A425" s="60" t="s">
        <v>1342</v>
      </c>
      <c r="B425" s="3">
        <v>4879</v>
      </c>
      <c r="C425" s="59"/>
      <c r="D425" s="60" t="s">
        <v>1333</v>
      </c>
    </row>
    <row r="426" spans="1:4">
      <c r="A426" s="60" t="s">
        <v>1340</v>
      </c>
      <c r="B426" s="3">
        <v>1694</v>
      </c>
      <c r="C426" s="59"/>
      <c r="D426" s="60" t="s">
        <v>1333</v>
      </c>
    </row>
    <row r="427" spans="1:4">
      <c r="A427" s="60" t="s">
        <v>1338</v>
      </c>
      <c r="B427" s="3">
        <v>4407</v>
      </c>
      <c r="C427" s="59"/>
      <c r="D427" s="60" t="s">
        <v>1333</v>
      </c>
    </row>
    <row r="428" spans="1:4">
      <c r="A428" s="60" t="s">
        <v>1336</v>
      </c>
      <c r="B428" s="3">
        <v>4725</v>
      </c>
      <c r="C428" s="59"/>
      <c r="D428" s="60" t="s">
        <v>1333</v>
      </c>
    </row>
    <row r="429" spans="1:4">
      <c r="A429" s="60" t="s">
        <v>1335</v>
      </c>
      <c r="B429" s="4">
        <v>4850</v>
      </c>
      <c r="C429" s="59"/>
      <c r="D429" s="60" t="s">
        <v>1333</v>
      </c>
    </row>
    <row r="430" spans="1:4">
      <c r="A430" s="60" t="s">
        <v>1273</v>
      </c>
      <c r="B430" s="9">
        <v>5048</v>
      </c>
      <c r="C430" s="59"/>
      <c r="D430" s="60" t="s">
        <v>1259</v>
      </c>
    </row>
    <row r="431" spans="1:4">
      <c r="A431" s="60" t="s">
        <v>1344</v>
      </c>
      <c r="B431" s="4">
        <v>361</v>
      </c>
      <c r="C431" s="59"/>
      <c r="D431" s="60" t="s">
        <v>1221</v>
      </c>
    </row>
    <row r="433" spans="1:8">
      <c r="A433" s="60" t="s">
        <v>1333</v>
      </c>
      <c r="B433" s="53">
        <f>SUM(B411:B429)</f>
        <v>69369</v>
      </c>
      <c r="D433" s="67">
        <f>B433/B410</f>
        <v>0.92766589103747088</v>
      </c>
    </row>
    <row r="434" spans="1:8">
      <c r="A434" s="60" t="s">
        <v>1259</v>
      </c>
      <c r="B434" s="53">
        <f>B430</f>
        <v>5048</v>
      </c>
      <c r="D434" s="67">
        <f>B434/B410</f>
        <v>6.7506485864826549E-2</v>
      </c>
    </row>
    <row r="435" spans="1:8">
      <c r="A435" s="60" t="s">
        <v>1221</v>
      </c>
      <c r="B435" s="53">
        <f>B431</f>
        <v>361</v>
      </c>
      <c r="D435" s="67">
        <f>B435/B410</f>
        <v>4.8276230977025332E-3</v>
      </c>
    </row>
    <row r="436" spans="1:8">
      <c r="A436" s="52"/>
    </row>
    <row r="437" spans="1:8" ht="15.75" customHeight="1">
      <c r="E437"/>
      <c r="G437" s="1"/>
      <c r="H437" s="52"/>
    </row>
    <row r="438" spans="1:8" ht="15.75" customHeight="1">
      <c r="A438" s="68" t="s">
        <v>1839</v>
      </c>
      <c r="B438" s="66">
        <f>SUM(B439:B464)</f>
        <v>77533</v>
      </c>
      <c r="E438"/>
      <c r="G438" s="1"/>
      <c r="H438" s="52"/>
    </row>
    <row r="439" spans="1:8" ht="15.75" customHeight="1">
      <c r="A439" s="52" t="s">
        <v>1125</v>
      </c>
      <c r="B439" s="9">
        <v>2798</v>
      </c>
      <c r="C439" s="52"/>
      <c r="D439" s="52" t="s">
        <v>1079</v>
      </c>
      <c r="E439"/>
      <c r="G439" s="1"/>
      <c r="H439" s="52"/>
    </row>
    <row r="440" spans="1:8" ht="15.75" customHeight="1">
      <c r="A440" s="52" t="s">
        <v>1120</v>
      </c>
      <c r="B440" s="9">
        <v>2916</v>
      </c>
      <c r="C440" s="52"/>
      <c r="D440" s="52" t="s">
        <v>1079</v>
      </c>
      <c r="E440"/>
      <c r="G440" s="1"/>
      <c r="H440" s="52"/>
    </row>
    <row r="441" spans="1:8" ht="15.75" customHeight="1">
      <c r="A441" s="52" t="s">
        <v>1117</v>
      </c>
      <c r="B441" s="9">
        <v>2548</v>
      </c>
      <c r="C441" s="52"/>
      <c r="D441" s="52" t="s">
        <v>1079</v>
      </c>
      <c r="E441"/>
      <c r="G441" s="1"/>
      <c r="H441" s="52"/>
    </row>
    <row r="442" spans="1:8" ht="15.75" customHeight="1">
      <c r="A442" s="52" t="s">
        <v>1116</v>
      </c>
      <c r="B442" s="9">
        <v>2222</v>
      </c>
      <c r="C442" s="52"/>
      <c r="D442" s="52" t="s">
        <v>1079</v>
      </c>
      <c r="E442"/>
      <c r="G442" s="1"/>
      <c r="H442" s="52"/>
    </row>
    <row r="443" spans="1:8" ht="15.75" customHeight="1">
      <c r="A443" s="52" t="s">
        <v>697</v>
      </c>
      <c r="B443" s="9">
        <v>2388</v>
      </c>
      <c r="C443" s="52"/>
      <c r="D443" s="52" t="s">
        <v>1079</v>
      </c>
      <c r="E443"/>
      <c r="G443" s="1"/>
      <c r="H443" s="52"/>
    </row>
    <row r="444" spans="1:8" ht="15.75" customHeight="1">
      <c r="A444" s="52" t="s">
        <v>1108</v>
      </c>
      <c r="B444" s="9">
        <v>2666</v>
      </c>
      <c r="C444" s="52"/>
      <c r="D444" s="52" t="s">
        <v>1079</v>
      </c>
      <c r="E444"/>
      <c r="G444" s="1"/>
      <c r="H444" s="52"/>
    </row>
    <row r="445" spans="1:8" ht="15.75" customHeight="1">
      <c r="A445" s="52" t="s">
        <v>649</v>
      </c>
      <c r="B445" s="9">
        <v>2445</v>
      </c>
      <c r="C445" s="52"/>
      <c r="D445" s="52" t="s">
        <v>1079</v>
      </c>
      <c r="E445"/>
      <c r="G445" s="1"/>
      <c r="H445" s="52"/>
    </row>
    <row r="446" spans="1:8" ht="15.75" customHeight="1">
      <c r="A446" s="52" t="s">
        <v>1099</v>
      </c>
      <c r="B446" s="9">
        <v>2544</v>
      </c>
      <c r="C446" s="52"/>
      <c r="D446" s="52" t="s">
        <v>1079</v>
      </c>
      <c r="E446"/>
      <c r="G446" s="1"/>
      <c r="H446" s="52"/>
    </row>
    <row r="447" spans="1:8" ht="15.75" customHeight="1">
      <c r="A447" s="52" t="s">
        <v>1098</v>
      </c>
      <c r="B447" s="9">
        <v>2832</v>
      </c>
      <c r="C447" s="52"/>
      <c r="D447" s="52" t="s">
        <v>1079</v>
      </c>
      <c r="E447"/>
      <c r="G447" s="1"/>
      <c r="H447" s="52"/>
    </row>
    <row r="448" spans="1:8" ht="15.75" customHeight="1">
      <c r="A448" s="52" t="s">
        <v>1097</v>
      </c>
      <c r="B448" s="9">
        <v>2465</v>
      </c>
      <c r="C448" s="52"/>
      <c r="D448" s="52" t="s">
        <v>1079</v>
      </c>
      <c r="E448"/>
      <c r="G448" s="1"/>
      <c r="H448" s="52"/>
    </row>
    <row r="449" spans="1:8" ht="15.75" customHeight="1">
      <c r="A449" s="52" t="s">
        <v>1096</v>
      </c>
      <c r="B449" s="9">
        <v>1997</v>
      </c>
      <c r="C449" s="52"/>
      <c r="D449" s="52" t="s">
        <v>1079</v>
      </c>
      <c r="E449"/>
      <c r="G449" s="1"/>
      <c r="H449" s="52"/>
    </row>
    <row r="450" spans="1:8" ht="15.75" customHeight="1">
      <c r="A450" s="52" t="s">
        <v>1094</v>
      </c>
      <c r="B450" s="9">
        <v>2542</v>
      </c>
      <c r="C450" s="52"/>
      <c r="D450" s="52" t="s">
        <v>1079</v>
      </c>
      <c r="E450"/>
      <c r="G450" s="1"/>
      <c r="H450" s="52"/>
    </row>
    <row r="451" spans="1:8" ht="15.75" customHeight="1">
      <c r="A451" s="52" t="s">
        <v>1090</v>
      </c>
      <c r="B451" s="9">
        <v>2556</v>
      </c>
      <c r="C451" s="52"/>
      <c r="D451" s="52" t="s">
        <v>1079</v>
      </c>
      <c r="E451"/>
      <c r="G451" s="1"/>
      <c r="H451" s="52"/>
    </row>
    <row r="452" spans="1:8" ht="15.75" customHeight="1">
      <c r="A452" s="52" t="s">
        <v>1083</v>
      </c>
      <c r="B452" s="53">
        <v>2392</v>
      </c>
      <c r="C452" s="52"/>
      <c r="D452" s="52" t="s">
        <v>1079</v>
      </c>
      <c r="E452"/>
      <c r="G452" s="1"/>
      <c r="H452" s="52"/>
    </row>
    <row r="453" spans="1:8" ht="15.75" customHeight="1">
      <c r="A453" s="52" t="s">
        <v>1080</v>
      </c>
      <c r="B453" s="9">
        <v>2725</v>
      </c>
      <c r="C453" s="52"/>
      <c r="D453" s="52" t="s">
        <v>1079</v>
      </c>
      <c r="E453"/>
      <c r="G453" s="1"/>
      <c r="H453" s="52"/>
    </row>
    <row r="454" spans="1:8" ht="15.75" customHeight="1">
      <c r="A454" s="58" t="s">
        <v>1214</v>
      </c>
      <c r="B454" s="3">
        <v>2747</v>
      </c>
      <c r="C454" s="57"/>
      <c r="D454" s="58" t="s">
        <v>1158</v>
      </c>
      <c r="E454"/>
      <c r="G454" s="1"/>
      <c r="H454" s="52"/>
    </row>
    <row r="455" spans="1:8" ht="15.75" customHeight="1">
      <c r="A455" s="58" t="s">
        <v>1209</v>
      </c>
      <c r="B455" s="3">
        <v>3015</v>
      </c>
      <c r="C455" s="57"/>
      <c r="D455" s="58" t="s">
        <v>1158</v>
      </c>
      <c r="E455"/>
      <c r="G455" s="1"/>
      <c r="H455" s="52"/>
    </row>
    <row r="456" spans="1:8" ht="15.75" customHeight="1">
      <c r="A456" s="58" t="s">
        <v>1204</v>
      </c>
      <c r="B456" s="3">
        <v>7141</v>
      </c>
      <c r="C456" s="57"/>
      <c r="D456" s="58" t="s">
        <v>1158</v>
      </c>
      <c r="E456"/>
      <c r="G456" s="1"/>
      <c r="H456" s="52"/>
    </row>
    <row r="457" spans="1:8" ht="15.75" customHeight="1">
      <c r="A457" s="58" t="s">
        <v>1203</v>
      </c>
      <c r="B457" s="3">
        <v>3477</v>
      </c>
      <c r="C457" s="57"/>
      <c r="D457" s="58" t="s">
        <v>1158</v>
      </c>
      <c r="E457"/>
      <c r="G457" s="1"/>
      <c r="H457" s="52"/>
    </row>
    <row r="458" spans="1:8" ht="15.75" customHeight="1">
      <c r="A458" s="58" t="s">
        <v>1202</v>
      </c>
      <c r="B458" s="3">
        <v>5614</v>
      </c>
      <c r="C458" s="57"/>
      <c r="D458" s="58" t="s">
        <v>1158</v>
      </c>
      <c r="E458"/>
      <c r="G458" s="1"/>
      <c r="H458" s="52"/>
    </row>
    <row r="459" spans="1:8" ht="15.75" customHeight="1">
      <c r="A459" s="58" t="s">
        <v>1201</v>
      </c>
      <c r="B459" s="3">
        <v>3014</v>
      </c>
      <c r="C459" s="57"/>
      <c r="D459" s="58" t="s">
        <v>1158</v>
      </c>
      <c r="E459"/>
      <c r="G459" s="1"/>
      <c r="H459" s="52"/>
    </row>
    <row r="460" spans="1:8" ht="15.75" customHeight="1">
      <c r="A460" s="58" t="s">
        <v>1199</v>
      </c>
      <c r="B460" s="3">
        <v>2991</v>
      </c>
      <c r="C460" s="57"/>
      <c r="D460" s="58" t="s">
        <v>1158</v>
      </c>
      <c r="E460"/>
      <c r="G460" s="1"/>
      <c r="H460" s="52"/>
    </row>
    <row r="461" spans="1:8" ht="15.75" customHeight="1">
      <c r="A461" s="58" t="s">
        <v>1196</v>
      </c>
      <c r="B461" s="3">
        <v>2574</v>
      </c>
      <c r="C461" s="57"/>
      <c r="D461" s="58" t="s">
        <v>1158</v>
      </c>
      <c r="E461"/>
      <c r="G461" s="1"/>
      <c r="H461" s="52"/>
    </row>
    <row r="462" spans="1:8" ht="15.75" customHeight="1">
      <c r="A462" s="58" t="s">
        <v>1191</v>
      </c>
      <c r="B462" s="3">
        <v>2935</v>
      </c>
      <c r="C462" s="57"/>
      <c r="D462" s="58" t="s">
        <v>1158</v>
      </c>
      <c r="E462"/>
      <c r="G462" s="1"/>
      <c r="H462" s="52"/>
    </row>
    <row r="463" spans="1:8" ht="15.75" customHeight="1">
      <c r="A463" s="58" t="s">
        <v>1190</v>
      </c>
      <c r="B463" s="3">
        <v>2942</v>
      </c>
      <c r="C463" s="57"/>
      <c r="D463" s="58" t="s">
        <v>1158</v>
      </c>
      <c r="E463"/>
      <c r="G463" s="1"/>
      <c r="H463" s="52"/>
    </row>
    <row r="464" spans="1:8" ht="15.75" customHeight="1">
      <c r="A464" s="58" t="s">
        <v>1189</v>
      </c>
      <c r="B464" s="4">
        <v>3047</v>
      </c>
      <c r="C464" s="57"/>
      <c r="D464" s="58" t="s">
        <v>1158</v>
      </c>
      <c r="E464"/>
      <c r="G464" s="1"/>
      <c r="H464" s="52"/>
    </row>
    <row r="465" spans="1:8" ht="15.75" customHeight="1">
      <c r="E465"/>
      <c r="G465" s="1"/>
      <c r="H465" s="52"/>
    </row>
    <row r="466" spans="1:8" ht="15.75" customHeight="1">
      <c r="A466" s="52" t="s">
        <v>1079</v>
      </c>
      <c r="B466" s="53">
        <f>SUM(B439:B453)</f>
        <v>38036</v>
      </c>
      <c r="D466" s="67">
        <f>B466/B438</f>
        <v>0.49057820540930958</v>
      </c>
      <c r="E466"/>
      <c r="G466" s="1"/>
      <c r="H466" s="52"/>
    </row>
    <row r="467" spans="1:8" ht="15.75" customHeight="1">
      <c r="A467" s="58" t="s">
        <v>1158</v>
      </c>
      <c r="B467" s="53">
        <f>SUM(B454:B464)</f>
        <v>39497</v>
      </c>
      <c r="D467" s="67">
        <f>B467/B438</f>
        <v>0.50942179459069037</v>
      </c>
      <c r="E467"/>
      <c r="G467" s="1"/>
      <c r="H467" s="52"/>
    </row>
    <row r="468" spans="1:8" ht="15.75" customHeight="1">
      <c r="A468" s="58"/>
      <c r="E468"/>
      <c r="G468" s="1"/>
      <c r="H468" s="52"/>
    </row>
    <row r="469" spans="1:8" ht="15.75" customHeight="1">
      <c r="E469"/>
      <c r="G469" s="1"/>
      <c r="H469" s="52"/>
    </row>
    <row r="470" spans="1:8" ht="15.75" customHeight="1">
      <c r="A470" s="69" t="s">
        <v>1840</v>
      </c>
      <c r="B470" s="70">
        <f>SUM(B471:B500)</f>
        <v>78172</v>
      </c>
      <c r="E470"/>
      <c r="G470" s="1"/>
      <c r="H470" s="52"/>
    </row>
    <row r="471" spans="1:8">
      <c r="A471" s="52" t="s">
        <v>1119</v>
      </c>
      <c r="B471" s="9">
        <v>2433</v>
      </c>
      <c r="C471" s="52"/>
      <c r="D471" s="52" t="s">
        <v>1079</v>
      </c>
    </row>
    <row r="472" spans="1:8">
      <c r="A472" s="52" t="s">
        <v>1105</v>
      </c>
      <c r="B472" s="9">
        <v>2805</v>
      </c>
      <c r="C472" s="52"/>
      <c r="D472" s="52" t="s">
        <v>1079</v>
      </c>
    </row>
    <row r="473" spans="1:8">
      <c r="A473" s="52" t="s">
        <v>1102</v>
      </c>
      <c r="B473" s="9">
        <v>2436</v>
      </c>
      <c r="C473" s="52"/>
      <c r="D473" s="52" t="s">
        <v>1079</v>
      </c>
    </row>
    <row r="474" spans="1:8">
      <c r="A474" s="52" t="s">
        <v>1101</v>
      </c>
      <c r="B474" s="9">
        <v>2385</v>
      </c>
      <c r="C474" s="52"/>
      <c r="D474" s="52" t="s">
        <v>1079</v>
      </c>
    </row>
    <row r="475" spans="1:8">
      <c r="A475" s="52" t="s">
        <v>1100</v>
      </c>
      <c r="B475" s="9">
        <v>2479</v>
      </c>
      <c r="C475" s="52"/>
      <c r="D475" s="52" t="s">
        <v>1079</v>
      </c>
    </row>
    <row r="476" spans="1:8">
      <c r="A476" s="52" t="s">
        <v>1092</v>
      </c>
      <c r="B476" s="9">
        <v>2424</v>
      </c>
      <c r="C476" s="52"/>
      <c r="D476" s="52" t="s">
        <v>1079</v>
      </c>
      <c r="E476" s="52"/>
    </row>
    <row r="477" spans="1:8">
      <c r="A477" s="52" t="s">
        <v>1082</v>
      </c>
      <c r="B477" s="9">
        <v>2658</v>
      </c>
      <c r="C477" s="52"/>
      <c r="D477" s="52" t="s">
        <v>1079</v>
      </c>
      <c r="E477" s="52"/>
    </row>
    <row r="478" spans="1:8">
      <c r="A478" s="55" t="s">
        <v>1738</v>
      </c>
      <c r="B478" s="4">
        <v>1946</v>
      </c>
      <c r="D478" s="55" t="s">
        <v>1731</v>
      </c>
      <c r="E478" s="52"/>
    </row>
    <row r="479" spans="1:8">
      <c r="A479" s="55" t="s">
        <v>1808</v>
      </c>
      <c r="B479" s="3">
        <v>2844</v>
      </c>
      <c r="D479" s="55" t="s">
        <v>1734</v>
      </c>
    </row>
    <row r="480" spans="1:8">
      <c r="A480" s="55" t="s">
        <v>1807</v>
      </c>
      <c r="B480" s="3">
        <v>1654</v>
      </c>
      <c r="D480" s="55" t="s">
        <v>1734</v>
      </c>
    </row>
    <row r="481" spans="1:4">
      <c r="A481" s="55" t="s">
        <v>815</v>
      </c>
      <c r="B481" s="3">
        <v>2782</v>
      </c>
      <c r="D481" s="55" t="s">
        <v>1734</v>
      </c>
    </row>
    <row r="482" spans="1:4">
      <c r="A482" s="55" t="s">
        <v>1806</v>
      </c>
      <c r="B482" s="3">
        <v>4648</v>
      </c>
      <c r="D482" s="55" t="s">
        <v>1734</v>
      </c>
    </row>
    <row r="483" spans="1:4">
      <c r="A483" s="55" t="s">
        <v>1805</v>
      </c>
      <c r="B483" s="3">
        <v>3330</v>
      </c>
      <c r="D483" s="55" t="s">
        <v>1734</v>
      </c>
    </row>
    <row r="484" spans="1:4">
      <c r="A484" s="55" t="s">
        <v>1804</v>
      </c>
      <c r="B484" s="3">
        <v>1488</v>
      </c>
      <c r="D484" s="55" t="s">
        <v>1734</v>
      </c>
    </row>
    <row r="485" spans="1:4">
      <c r="A485" s="55" t="s">
        <v>1803</v>
      </c>
      <c r="B485" s="3">
        <v>3051</v>
      </c>
      <c r="D485" s="55" t="s">
        <v>1734</v>
      </c>
    </row>
    <row r="486" spans="1:4">
      <c r="A486" s="55" t="s">
        <v>1802</v>
      </c>
      <c r="B486" s="3">
        <v>1846</v>
      </c>
      <c r="D486" s="55" t="s">
        <v>1734</v>
      </c>
    </row>
    <row r="487" spans="1:4">
      <c r="A487" s="55" t="s">
        <v>1801</v>
      </c>
      <c r="B487" s="3">
        <v>4825</v>
      </c>
      <c r="D487" s="55" t="s">
        <v>1734</v>
      </c>
    </row>
    <row r="488" spans="1:4">
      <c r="A488" s="55" t="s">
        <v>1340</v>
      </c>
      <c r="B488" s="3">
        <v>1673</v>
      </c>
      <c r="D488" s="55" t="s">
        <v>1734</v>
      </c>
    </row>
    <row r="489" spans="1:4">
      <c r="A489" s="55" t="s">
        <v>1800</v>
      </c>
      <c r="B489" s="3">
        <v>1411</v>
      </c>
      <c r="D489" s="55" t="s">
        <v>1734</v>
      </c>
    </row>
    <row r="490" spans="1:4">
      <c r="A490" s="55" t="s">
        <v>1799</v>
      </c>
      <c r="B490" s="3">
        <v>1684</v>
      </c>
      <c r="D490" s="55" t="s">
        <v>1734</v>
      </c>
    </row>
    <row r="491" spans="1:4">
      <c r="A491" s="55" t="s">
        <v>1798</v>
      </c>
      <c r="B491" s="3">
        <v>4433</v>
      </c>
      <c r="D491" s="55" t="s">
        <v>1734</v>
      </c>
    </row>
    <row r="492" spans="1:4">
      <c r="A492" s="55" t="s">
        <v>1797</v>
      </c>
      <c r="B492" s="3">
        <v>3058</v>
      </c>
      <c r="D492" s="55" t="s">
        <v>1734</v>
      </c>
    </row>
    <row r="493" spans="1:4">
      <c r="A493" s="55" t="s">
        <v>427</v>
      </c>
      <c r="B493" s="3">
        <v>3039</v>
      </c>
      <c r="D493" s="55" t="s">
        <v>1734</v>
      </c>
    </row>
    <row r="494" spans="1:4">
      <c r="A494" s="55" t="s">
        <v>1796</v>
      </c>
      <c r="B494" s="4">
        <v>1436</v>
      </c>
      <c r="D494" s="55" t="s">
        <v>1734</v>
      </c>
    </row>
    <row r="495" spans="1:4">
      <c r="A495" s="55" t="s">
        <v>1795</v>
      </c>
      <c r="B495" s="4">
        <v>1544</v>
      </c>
      <c r="D495" s="55" t="s">
        <v>1734</v>
      </c>
    </row>
    <row r="496" spans="1:4">
      <c r="A496" s="55" t="s">
        <v>1794</v>
      </c>
      <c r="B496" s="4">
        <v>2924</v>
      </c>
      <c r="D496" s="55" t="s">
        <v>1734</v>
      </c>
    </row>
    <row r="497" spans="1:4">
      <c r="A497" s="55" t="s">
        <v>1793</v>
      </c>
      <c r="B497" s="4">
        <v>3377</v>
      </c>
      <c r="D497" s="55" t="s">
        <v>1734</v>
      </c>
    </row>
    <row r="498" spans="1:4">
      <c r="A498" s="52" t="s">
        <v>1792</v>
      </c>
      <c r="B498" s="4">
        <v>2630</v>
      </c>
      <c r="D498" s="55" t="s">
        <v>1734</v>
      </c>
    </row>
    <row r="499" spans="1:4">
      <c r="A499" s="55" t="s">
        <v>1782</v>
      </c>
      <c r="B499" s="4">
        <v>3267</v>
      </c>
      <c r="D499" s="55" t="s">
        <v>1734</v>
      </c>
    </row>
    <row r="500" spans="1:4">
      <c r="A500" s="55" t="s">
        <v>1791</v>
      </c>
      <c r="B500" s="4">
        <v>1662</v>
      </c>
      <c r="D500" s="55" t="s">
        <v>1734</v>
      </c>
    </row>
    <row r="502" spans="1:4">
      <c r="A502" s="52" t="s">
        <v>1079</v>
      </c>
      <c r="B502" s="53">
        <f>SUM(B471:B477)</f>
        <v>17620</v>
      </c>
      <c r="D502" s="67">
        <f>B502/B470</f>
        <v>0.22540039911988946</v>
      </c>
    </row>
    <row r="503" spans="1:4">
      <c r="A503" s="55" t="s">
        <v>1731</v>
      </c>
      <c r="B503" s="53">
        <f>B478</f>
        <v>1946</v>
      </c>
      <c r="D503" s="67">
        <f>B503/B470</f>
        <v>2.4893823875556467E-2</v>
      </c>
    </row>
    <row r="504" spans="1:4">
      <c r="A504" s="55" t="s">
        <v>1734</v>
      </c>
      <c r="B504" s="53">
        <f>SUM(B479:B500)</f>
        <v>58606</v>
      </c>
      <c r="D504" s="67">
        <f>B504/B470</f>
        <v>0.7497057770045541</v>
      </c>
    </row>
    <row r="507" spans="1:4">
      <c r="A507" s="74" t="s">
        <v>1309</v>
      </c>
      <c r="B507" s="70">
        <f>SUM(B508:B527)</f>
        <v>73174</v>
      </c>
    </row>
    <row r="508" spans="1:4">
      <c r="A508" s="60" t="s">
        <v>1331</v>
      </c>
      <c r="B508" s="9">
        <v>4655</v>
      </c>
      <c r="C508" s="59"/>
      <c r="D508" s="60" t="s">
        <v>1309</v>
      </c>
    </row>
    <row r="509" spans="1:4">
      <c r="A509" s="60" t="s">
        <v>274</v>
      </c>
      <c r="B509" s="9">
        <v>4926</v>
      </c>
      <c r="C509" s="59"/>
      <c r="D509" s="60" t="s">
        <v>1309</v>
      </c>
    </row>
    <row r="510" spans="1:4">
      <c r="A510" s="60" t="s">
        <v>1329</v>
      </c>
      <c r="B510" s="9">
        <v>3123</v>
      </c>
      <c r="C510" s="59"/>
      <c r="D510" s="60" t="s">
        <v>1309</v>
      </c>
    </row>
    <row r="511" spans="1:4">
      <c r="A511" s="60" t="s">
        <v>1328</v>
      </c>
      <c r="B511" s="9">
        <v>4261</v>
      </c>
      <c r="C511" s="59"/>
      <c r="D511" s="60" t="s">
        <v>1309</v>
      </c>
    </row>
    <row r="512" spans="1:4">
      <c r="A512" s="60" t="s">
        <v>1326</v>
      </c>
      <c r="B512" s="9">
        <v>3201</v>
      </c>
      <c r="C512" s="59"/>
      <c r="D512" s="60" t="s">
        <v>1309</v>
      </c>
    </row>
    <row r="513" spans="1:4">
      <c r="A513" s="60" t="s">
        <v>1325</v>
      </c>
      <c r="B513" s="9">
        <v>1220</v>
      </c>
      <c r="C513" s="59"/>
      <c r="D513" s="60" t="s">
        <v>1309</v>
      </c>
    </row>
    <row r="514" spans="1:4">
      <c r="A514" s="60" t="s">
        <v>1323</v>
      </c>
      <c r="B514" s="9">
        <v>2890</v>
      </c>
      <c r="C514" s="59"/>
      <c r="D514" s="60" t="s">
        <v>1309</v>
      </c>
    </row>
    <row r="515" spans="1:4">
      <c r="A515" s="60" t="s">
        <v>1320</v>
      </c>
      <c r="B515" s="9">
        <v>4643</v>
      </c>
      <c r="C515" s="59"/>
      <c r="D515" s="60" t="s">
        <v>1309</v>
      </c>
    </row>
    <row r="516" spans="1:4">
      <c r="A516" s="60" t="s">
        <v>1179</v>
      </c>
      <c r="B516" s="9">
        <v>2984</v>
      </c>
      <c r="C516" s="59"/>
      <c r="D516" s="60" t="s">
        <v>1309</v>
      </c>
    </row>
    <row r="517" spans="1:4">
      <c r="A517" s="60" t="s">
        <v>1317</v>
      </c>
      <c r="B517" s="9">
        <v>4362</v>
      </c>
      <c r="C517" s="59"/>
      <c r="D517" s="60" t="s">
        <v>1309</v>
      </c>
    </row>
    <row r="518" spans="1:4">
      <c r="A518" s="60" t="s">
        <v>1316</v>
      </c>
      <c r="B518" s="9">
        <v>2983</v>
      </c>
      <c r="C518" s="59"/>
      <c r="D518" s="60" t="s">
        <v>1309</v>
      </c>
    </row>
    <row r="519" spans="1:4">
      <c r="A519" s="60" t="s">
        <v>1313</v>
      </c>
      <c r="B519" s="9">
        <v>4628</v>
      </c>
      <c r="C519" s="59"/>
      <c r="D519" s="60" t="s">
        <v>1309</v>
      </c>
    </row>
    <row r="520" spans="1:4">
      <c r="A520" s="60" t="s">
        <v>1312</v>
      </c>
      <c r="B520" s="9">
        <v>2949</v>
      </c>
      <c r="C520" s="59"/>
      <c r="D520" s="60" t="s">
        <v>1309</v>
      </c>
    </row>
    <row r="521" spans="1:4">
      <c r="A521" s="60" t="s">
        <v>1311</v>
      </c>
      <c r="B521" s="9">
        <v>4377</v>
      </c>
      <c r="C521" s="59"/>
      <c r="D521" s="60" t="s">
        <v>1309</v>
      </c>
    </row>
    <row r="522" spans="1:4">
      <c r="A522" s="60" t="s">
        <v>1310</v>
      </c>
      <c r="B522" s="9">
        <v>4347</v>
      </c>
      <c r="C522" s="59"/>
      <c r="D522" s="60" t="s">
        <v>1309</v>
      </c>
    </row>
    <row r="523" spans="1:4">
      <c r="A523" s="60" t="s">
        <v>1319</v>
      </c>
      <c r="B523" s="9">
        <v>2679</v>
      </c>
      <c r="C523" s="59"/>
      <c r="D523" s="60" t="s">
        <v>1230</v>
      </c>
    </row>
    <row r="524" spans="1:4">
      <c r="A524" s="60" t="s">
        <v>1330</v>
      </c>
      <c r="B524" s="9">
        <v>4096</v>
      </c>
      <c r="C524" s="59"/>
      <c r="D524" s="60" t="s">
        <v>1314</v>
      </c>
    </row>
    <row r="525" spans="1:4">
      <c r="A525" s="60" t="s">
        <v>1324</v>
      </c>
      <c r="B525" s="9">
        <v>4811</v>
      </c>
      <c r="C525" s="59"/>
      <c r="D525" s="60" t="s">
        <v>1314</v>
      </c>
    </row>
    <row r="526" spans="1:4">
      <c r="A526" s="60" t="s">
        <v>1318</v>
      </c>
      <c r="B526" s="9">
        <v>3065</v>
      </c>
      <c r="C526" s="59"/>
      <c r="D526" s="60" t="s">
        <v>1314</v>
      </c>
    </row>
    <row r="527" spans="1:4">
      <c r="A527" s="60" t="s">
        <v>1315</v>
      </c>
      <c r="B527" s="9">
        <v>2974</v>
      </c>
      <c r="C527" s="59"/>
      <c r="D527" s="60" t="s">
        <v>1314</v>
      </c>
    </row>
    <row r="529" spans="1:4">
      <c r="A529" s="60" t="s">
        <v>1309</v>
      </c>
      <c r="B529" s="53">
        <f>SUM(B508:B522)</f>
        <v>55549</v>
      </c>
      <c r="D529" s="67">
        <f>B529/B507</f>
        <v>0.75913575860278237</v>
      </c>
    </row>
    <row r="530" spans="1:4">
      <c r="A530" s="60" t="s">
        <v>1230</v>
      </c>
      <c r="B530" s="53">
        <f>B523</f>
        <v>2679</v>
      </c>
      <c r="D530" s="67">
        <f>B530/B507</f>
        <v>3.6611364692377073E-2</v>
      </c>
    </row>
    <row r="531" spans="1:4">
      <c r="A531" s="60" t="s">
        <v>1314</v>
      </c>
      <c r="B531" s="53">
        <f>SUM(B524:B527)</f>
        <v>14946</v>
      </c>
      <c r="D531" s="67">
        <f>B531/B507</f>
        <v>0.20425287670484052</v>
      </c>
    </row>
    <row r="534" spans="1:4">
      <c r="A534" s="73" t="s">
        <v>1157</v>
      </c>
      <c r="B534" s="70">
        <f>SUM(B535:B554)</f>
        <v>77768</v>
      </c>
    </row>
    <row r="535" spans="1:4">
      <c r="A535" s="58" t="s">
        <v>1206</v>
      </c>
      <c r="B535" s="4">
        <v>3135</v>
      </c>
      <c r="C535" s="57"/>
      <c r="D535" s="58" t="s">
        <v>1157</v>
      </c>
    </row>
    <row r="536" spans="1:4">
      <c r="A536" s="58" t="s">
        <v>1198</v>
      </c>
      <c r="B536" s="4">
        <v>3060</v>
      </c>
      <c r="C536" s="57"/>
      <c r="D536" s="58" t="s">
        <v>1157</v>
      </c>
    </row>
    <row r="537" spans="1:4">
      <c r="A537" s="58" t="s">
        <v>1172</v>
      </c>
      <c r="B537" s="4">
        <v>5457</v>
      </c>
      <c r="C537" s="57"/>
      <c r="D537" s="58" t="s">
        <v>1157</v>
      </c>
    </row>
    <row r="538" spans="1:4">
      <c r="A538" s="58" t="s">
        <v>1195</v>
      </c>
      <c r="B538" s="4">
        <v>2780</v>
      </c>
      <c r="C538" s="57"/>
      <c r="D538" s="58" t="s">
        <v>1157</v>
      </c>
    </row>
    <row r="539" spans="1:4">
      <c r="A539" s="58" t="s">
        <v>1194</v>
      </c>
      <c r="B539" s="4">
        <v>3291</v>
      </c>
      <c r="C539" s="57"/>
      <c r="D539" s="58" t="s">
        <v>1157</v>
      </c>
    </row>
    <row r="540" spans="1:4">
      <c r="A540" s="58" t="s">
        <v>1188</v>
      </c>
      <c r="B540" s="4">
        <v>3589</v>
      </c>
      <c r="C540" s="57"/>
      <c r="D540" s="58" t="s">
        <v>1157</v>
      </c>
    </row>
    <row r="541" spans="1:4">
      <c r="A541" s="58" t="s">
        <v>1187</v>
      </c>
      <c r="B541" s="4">
        <v>6500</v>
      </c>
      <c r="C541" s="57"/>
      <c r="D541" s="58" t="s">
        <v>1157</v>
      </c>
    </row>
    <row r="542" spans="1:4">
      <c r="A542" s="58" t="s">
        <v>1182</v>
      </c>
      <c r="B542" s="4">
        <v>6665</v>
      </c>
      <c r="C542" s="57"/>
      <c r="D542" s="58" t="s">
        <v>1157</v>
      </c>
    </row>
    <row r="543" spans="1:4">
      <c r="A543" s="58" t="s">
        <v>1181</v>
      </c>
      <c r="B543" s="4">
        <v>3082</v>
      </c>
      <c r="C543" s="57"/>
      <c r="D543" s="58" t="s">
        <v>1157</v>
      </c>
    </row>
    <row r="544" spans="1:4">
      <c r="A544" s="58" t="s">
        <v>1180</v>
      </c>
      <c r="B544" s="4">
        <v>2599</v>
      </c>
      <c r="C544" s="57"/>
      <c r="D544" s="58" t="s">
        <v>1157</v>
      </c>
    </row>
    <row r="545" spans="1:4">
      <c r="A545" s="58" t="s">
        <v>1178</v>
      </c>
      <c r="B545" s="4">
        <v>3347</v>
      </c>
      <c r="C545" s="57"/>
      <c r="D545" s="58" t="s">
        <v>1157</v>
      </c>
    </row>
    <row r="546" spans="1:4">
      <c r="A546" s="58" t="s">
        <v>1175</v>
      </c>
      <c r="B546" s="4">
        <v>2992</v>
      </c>
      <c r="C546" s="57"/>
      <c r="D546" s="58" t="s">
        <v>1157</v>
      </c>
    </row>
    <row r="547" spans="1:4">
      <c r="A547" s="58" t="s">
        <v>1174</v>
      </c>
      <c r="B547" s="4">
        <v>3428</v>
      </c>
      <c r="C547" s="57"/>
      <c r="D547" s="58" t="s">
        <v>1157</v>
      </c>
    </row>
    <row r="548" spans="1:4">
      <c r="A548" s="58" t="s">
        <v>1173</v>
      </c>
      <c r="B548" s="4">
        <v>3186</v>
      </c>
      <c r="C548" s="57"/>
      <c r="D548" s="58" t="s">
        <v>1157</v>
      </c>
    </row>
    <row r="549" spans="1:4">
      <c r="A549" s="58" t="s">
        <v>1170</v>
      </c>
      <c r="B549" s="4">
        <v>3383</v>
      </c>
      <c r="C549" s="57"/>
      <c r="D549" s="58" t="s">
        <v>1157</v>
      </c>
    </row>
    <row r="550" spans="1:4">
      <c r="A550" s="58" t="s">
        <v>1165</v>
      </c>
      <c r="B550" s="4">
        <v>3500</v>
      </c>
      <c r="C550" s="57"/>
      <c r="D550" s="58" t="s">
        <v>1157</v>
      </c>
    </row>
    <row r="551" spans="1:4">
      <c r="A551" s="58" t="s">
        <v>1163</v>
      </c>
      <c r="B551" s="4">
        <v>6233</v>
      </c>
      <c r="C551" s="57"/>
      <c r="D551" s="58" t="s">
        <v>1157</v>
      </c>
    </row>
    <row r="552" spans="1:4">
      <c r="A552" s="58" t="s">
        <v>1162</v>
      </c>
      <c r="B552" s="4">
        <v>5232</v>
      </c>
      <c r="C552" s="57"/>
      <c r="D552" s="58" t="s">
        <v>1157</v>
      </c>
    </row>
    <row r="553" spans="1:4">
      <c r="A553" s="58" t="s">
        <v>1161</v>
      </c>
      <c r="B553" s="4">
        <v>3146</v>
      </c>
      <c r="C553" s="57"/>
      <c r="D553" s="58" t="s">
        <v>1157</v>
      </c>
    </row>
    <row r="554" spans="1:4">
      <c r="A554" s="58" t="s">
        <v>1160</v>
      </c>
      <c r="B554" s="4">
        <v>3163</v>
      </c>
      <c r="C554" s="57"/>
      <c r="D554" s="58" t="s">
        <v>1157</v>
      </c>
    </row>
    <row r="556" spans="1:4">
      <c r="A556" s="58" t="s">
        <v>1157</v>
      </c>
      <c r="B556" s="70">
        <f>SUM(B535:B554)</f>
        <v>77768</v>
      </c>
      <c r="D556" s="67">
        <f>B556/B534</f>
        <v>1</v>
      </c>
    </row>
    <row r="559" spans="1:4">
      <c r="A559" s="76" t="s">
        <v>1506</v>
      </c>
      <c r="B559" s="70">
        <f>SUM(B560:B581)</f>
        <v>74124</v>
      </c>
    </row>
    <row r="560" spans="1:4">
      <c r="A560" s="63" t="s">
        <v>1533</v>
      </c>
      <c r="B560" s="3">
        <v>2728</v>
      </c>
      <c r="C560" s="62"/>
      <c r="D560" s="63" t="s">
        <v>1506</v>
      </c>
    </row>
    <row r="561" spans="1:4">
      <c r="A561" s="63" t="s">
        <v>1532</v>
      </c>
      <c r="B561" s="3">
        <v>2659</v>
      </c>
      <c r="C561" s="62"/>
      <c r="D561" s="63" t="s">
        <v>1506</v>
      </c>
    </row>
    <row r="562" spans="1:4">
      <c r="A562" s="63" t="s">
        <v>1531</v>
      </c>
      <c r="B562" s="3">
        <v>2768</v>
      </c>
      <c r="C562" s="62"/>
      <c r="D562" s="63" t="s">
        <v>1506</v>
      </c>
    </row>
    <row r="563" spans="1:4">
      <c r="A563" s="63" t="s">
        <v>1530</v>
      </c>
      <c r="B563" s="3">
        <v>3063</v>
      </c>
      <c r="C563" s="62"/>
      <c r="D563" s="63" t="s">
        <v>1506</v>
      </c>
    </row>
    <row r="564" spans="1:4">
      <c r="A564" s="63" t="s">
        <v>1529</v>
      </c>
      <c r="B564" s="3">
        <v>2468</v>
      </c>
      <c r="C564" s="62"/>
      <c r="D564" s="63" t="s">
        <v>1506</v>
      </c>
    </row>
    <row r="565" spans="1:4">
      <c r="A565" s="63" t="s">
        <v>1528</v>
      </c>
      <c r="B565" s="3">
        <v>2698</v>
      </c>
      <c r="C565" s="62"/>
      <c r="D565" s="63" t="s">
        <v>1506</v>
      </c>
    </row>
    <row r="566" spans="1:4">
      <c r="A566" s="63" t="s">
        <v>1527</v>
      </c>
      <c r="B566" s="3">
        <v>2666</v>
      </c>
      <c r="C566" s="62"/>
      <c r="D566" s="63" t="s">
        <v>1506</v>
      </c>
    </row>
    <row r="567" spans="1:4">
      <c r="A567" s="63" t="s">
        <v>1526</v>
      </c>
      <c r="B567" s="3">
        <v>2276</v>
      </c>
      <c r="C567" s="62"/>
      <c r="D567" s="63" t="s">
        <v>1506</v>
      </c>
    </row>
    <row r="568" spans="1:4">
      <c r="A568" s="63" t="s">
        <v>1525</v>
      </c>
      <c r="B568" s="3">
        <v>2643</v>
      </c>
      <c r="C568" s="62"/>
      <c r="D568" s="63" t="s">
        <v>1506</v>
      </c>
    </row>
    <row r="569" spans="1:4">
      <c r="A569" s="63" t="s">
        <v>1523</v>
      </c>
      <c r="B569" s="3">
        <v>2880</v>
      </c>
      <c r="C569" s="62"/>
      <c r="D569" s="63" t="s">
        <v>1506</v>
      </c>
    </row>
    <row r="570" spans="1:4">
      <c r="A570" s="63" t="s">
        <v>1522</v>
      </c>
      <c r="B570" s="3">
        <v>2945</v>
      </c>
      <c r="C570" s="62"/>
      <c r="D570" s="63" t="s">
        <v>1506</v>
      </c>
    </row>
    <row r="571" spans="1:4">
      <c r="A571" s="63" t="s">
        <v>1521</v>
      </c>
      <c r="B571" s="3">
        <v>2712</v>
      </c>
      <c r="C571" s="62"/>
      <c r="D571" s="63" t="s">
        <v>1506</v>
      </c>
    </row>
    <row r="572" spans="1:4">
      <c r="A572" s="63" t="s">
        <v>1520</v>
      </c>
      <c r="B572" s="3">
        <v>2602</v>
      </c>
      <c r="C572" s="62"/>
      <c r="D572" s="63" t="s">
        <v>1506</v>
      </c>
    </row>
    <row r="573" spans="1:4">
      <c r="A573" s="63" t="s">
        <v>1519</v>
      </c>
      <c r="B573" s="3">
        <v>2623</v>
      </c>
      <c r="C573" s="62"/>
      <c r="D573" s="63" t="s">
        <v>1506</v>
      </c>
    </row>
    <row r="574" spans="1:4">
      <c r="A574" s="63" t="s">
        <v>1518</v>
      </c>
      <c r="B574" s="3">
        <v>2721</v>
      </c>
      <c r="C574" s="62"/>
      <c r="D574" s="63" t="s">
        <v>1506</v>
      </c>
    </row>
    <row r="575" spans="1:4">
      <c r="A575" s="63" t="s">
        <v>1514</v>
      </c>
      <c r="B575" s="3">
        <v>4910</v>
      </c>
      <c r="C575" s="62"/>
      <c r="D575" s="63" t="s">
        <v>1506</v>
      </c>
    </row>
    <row r="576" spans="1:4">
      <c r="A576" s="63" t="s">
        <v>1511</v>
      </c>
      <c r="B576" s="3">
        <v>5760</v>
      </c>
      <c r="C576" s="62"/>
      <c r="D576" s="63" t="s">
        <v>1506</v>
      </c>
    </row>
    <row r="577" spans="1:4">
      <c r="A577" s="63" t="s">
        <v>1367</v>
      </c>
      <c r="B577" s="3">
        <v>5480</v>
      </c>
      <c r="C577" s="62"/>
      <c r="D577" s="63" t="s">
        <v>1506</v>
      </c>
    </row>
    <row r="578" spans="1:4">
      <c r="A578" s="63" t="s">
        <v>1509</v>
      </c>
      <c r="B578" s="3">
        <v>5449</v>
      </c>
      <c r="C578" s="62"/>
      <c r="D578" s="63" t="s">
        <v>1506</v>
      </c>
    </row>
    <row r="579" spans="1:4">
      <c r="A579" s="63" t="s">
        <v>1507</v>
      </c>
      <c r="B579" s="3">
        <v>5186</v>
      </c>
      <c r="C579" s="62"/>
      <c r="D579" s="63" t="s">
        <v>1506</v>
      </c>
    </row>
    <row r="580" spans="1:4">
      <c r="A580" s="63" t="s">
        <v>1534</v>
      </c>
      <c r="B580" s="4">
        <v>4050</v>
      </c>
      <c r="C580" s="62"/>
      <c r="D580" s="63" t="s">
        <v>1502</v>
      </c>
    </row>
    <row r="581" spans="1:4">
      <c r="A581" s="63" t="s">
        <v>1524</v>
      </c>
      <c r="B581" s="4">
        <v>2837</v>
      </c>
      <c r="C581" s="62"/>
      <c r="D581" s="63" t="s">
        <v>1502</v>
      </c>
    </row>
    <row r="583" spans="1:4">
      <c r="A583" s="63" t="s">
        <v>1506</v>
      </c>
      <c r="B583" s="53">
        <f>SUM(B560:B579)</f>
        <v>67237</v>
      </c>
      <c r="D583" s="67">
        <f>B583/B559</f>
        <v>0.90708812260536398</v>
      </c>
    </row>
    <row r="584" spans="1:4">
      <c r="A584" s="63" t="s">
        <v>1502</v>
      </c>
      <c r="B584" s="53">
        <f>SUM(B580:B581)</f>
        <v>6887</v>
      </c>
      <c r="D584" s="67">
        <f>B584/B559</f>
        <v>9.2911877394636022E-2</v>
      </c>
    </row>
    <row r="587" spans="1:4">
      <c r="A587" s="76" t="s">
        <v>1502</v>
      </c>
      <c r="B587" s="70">
        <f>SUM(B588:B602)</f>
        <v>76385</v>
      </c>
    </row>
    <row r="588" spans="1:4">
      <c r="A588" s="63" t="s">
        <v>806</v>
      </c>
      <c r="B588" s="3">
        <v>5583</v>
      </c>
      <c r="C588" s="62"/>
      <c r="D588" s="63" t="s">
        <v>1502</v>
      </c>
    </row>
    <row r="589" spans="1:4">
      <c r="A589" s="63" t="s">
        <v>1517</v>
      </c>
      <c r="B589" s="3">
        <v>5084</v>
      </c>
      <c r="C589" s="62"/>
      <c r="D589" s="63" t="s">
        <v>1502</v>
      </c>
    </row>
    <row r="590" spans="1:4">
      <c r="A590" s="63" t="s">
        <v>1516</v>
      </c>
      <c r="B590" s="3">
        <v>5385</v>
      </c>
      <c r="C590" s="62"/>
      <c r="D590" s="63" t="s">
        <v>1502</v>
      </c>
    </row>
    <row r="591" spans="1:4">
      <c r="A591" s="63" t="s">
        <v>1515</v>
      </c>
      <c r="B591" s="3">
        <v>5160</v>
      </c>
      <c r="C591" s="62"/>
      <c r="D591" s="63" t="s">
        <v>1502</v>
      </c>
    </row>
    <row r="592" spans="1:4">
      <c r="A592" s="63" t="s">
        <v>1512</v>
      </c>
      <c r="B592" s="3">
        <v>5312</v>
      </c>
      <c r="C592" s="62"/>
      <c r="D592" s="63" t="s">
        <v>1502</v>
      </c>
    </row>
    <row r="593" spans="1:4">
      <c r="A593" s="63" t="s">
        <v>1510</v>
      </c>
      <c r="B593" s="3">
        <v>5834</v>
      </c>
      <c r="C593" s="62"/>
      <c r="D593" s="63" t="s">
        <v>1502</v>
      </c>
    </row>
    <row r="594" spans="1:4">
      <c r="A594" s="63" t="s">
        <v>719</v>
      </c>
      <c r="B594" s="3">
        <v>4768</v>
      </c>
      <c r="C594" s="62"/>
      <c r="D594" s="63" t="s">
        <v>1502</v>
      </c>
    </row>
    <row r="595" spans="1:4">
      <c r="A595" s="63" t="s">
        <v>1508</v>
      </c>
      <c r="B595" s="3">
        <v>5427</v>
      </c>
      <c r="C595" s="62"/>
      <c r="D595" s="63" t="s">
        <v>1502</v>
      </c>
    </row>
    <row r="596" spans="1:4">
      <c r="A596" s="63" t="s">
        <v>1505</v>
      </c>
      <c r="B596" s="3">
        <v>5748</v>
      </c>
      <c r="C596" s="62"/>
      <c r="D596" s="63" t="s">
        <v>1502</v>
      </c>
    </row>
    <row r="597" spans="1:4">
      <c r="A597" s="63" t="s">
        <v>1504</v>
      </c>
      <c r="B597" s="3">
        <v>5040</v>
      </c>
      <c r="C597" s="62"/>
      <c r="D597" s="63" t="s">
        <v>1502</v>
      </c>
    </row>
    <row r="598" spans="1:4">
      <c r="A598" s="63" t="s">
        <v>1503</v>
      </c>
      <c r="B598" s="4">
        <v>5529</v>
      </c>
      <c r="C598" s="62"/>
      <c r="D598" s="63" t="s">
        <v>1502</v>
      </c>
    </row>
    <row r="599" spans="1:4">
      <c r="A599" s="63" t="s">
        <v>1513</v>
      </c>
      <c r="B599" s="4">
        <v>4916</v>
      </c>
      <c r="C599" s="62"/>
      <c r="D599" s="63" t="s">
        <v>1485</v>
      </c>
    </row>
    <row r="600" spans="1:4">
      <c r="A600" s="63" t="s">
        <v>1489</v>
      </c>
      <c r="B600" s="3">
        <v>5170</v>
      </c>
      <c r="C600" s="62"/>
      <c r="D600" s="63" t="s">
        <v>1485</v>
      </c>
    </row>
    <row r="601" spans="1:4">
      <c r="A601" s="63" t="s">
        <v>1487</v>
      </c>
      <c r="B601" s="4">
        <v>5439</v>
      </c>
      <c r="C601" s="62"/>
      <c r="D601" s="63" t="s">
        <v>1485</v>
      </c>
    </row>
    <row r="602" spans="1:4">
      <c r="A602" s="63" t="s">
        <v>1486</v>
      </c>
      <c r="B602" s="4">
        <v>1990</v>
      </c>
      <c r="C602" s="62"/>
      <c r="D602" s="63" t="s">
        <v>1485</v>
      </c>
    </row>
    <row r="604" spans="1:4">
      <c r="A604" s="63" t="s">
        <v>1502</v>
      </c>
      <c r="B604" s="53">
        <f>SUM(B588:B598)</f>
        <v>58870</v>
      </c>
      <c r="D604" s="67">
        <f>B604/B587</f>
        <v>0.77070105387183352</v>
      </c>
    </row>
    <row r="605" spans="1:4">
      <c r="A605" s="63" t="s">
        <v>1485</v>
      </c>
      <c r="B605" s="53">
        <f>SUM(B599:B602)</f>
        <v>17515</v>
      </c>
      <c r="D605" s="67">
        <f>B605/B587</f>
        <v>0.22929894612816654</v>
      </c>
    </row>
    <row r="608" spans="1:4">
      <c r="A608" s="68" t="s">
        <v>1742</v>
      </c>
      <c r="B608" s="70">
        <f>SUM(B609:B628)</f>
        <v>77756</v>
      </c>
    </row>
    <row r="609" spans="1:4">
      <c r="A609" s="55" t="s">
        <v>1838</v>
      </c>
      <c r="B609" s="3">
        <v>2248</v>
      </c>
      <c r="D609" s="55" t="s">
        <v>1809</v>
      </c>
    </row>
    <row r="610" spans="1:4">
      <c r="A610" s="55" t="s">
        <v>1837</v>
      </c>
      <c r="B610" s="3">
        <v>2234</v>
      </c>
      <c r="D610" s="55" t="s">
        <v>1809</v>
      </c>
    </row>
    <row r="611" spans="1:4">
      <c r="A611" s="51" t="s">
        <v>1834</v>
      </c>
      <c r="B611" s="3">
        <v>2208</v>
      </c>
      <c r="D611" s="55" t="s">
        <v>1809</v>
      </c>
    </row>
    <row r="612" spans="1:4">
      <c r="A612" s="55" t="s">
        <v>1827</v>
      </c>
      <c r="B612" s="3">
        <v>2489</v>
      </c>
      <c r="D612" s="55" t="s">
        <v>1809</v>
      </c>
    </row>
    <row r="613" spans="1:4">
      <c r="A613" s="55" t="s">
        <v>1823</v>
      </c>
      <c r="B613" s="4">
        <v>2390</v>
      </c>
      <c r="D613" s="55" t="s">
        <v>1809</v>
      </c>
    </row>
    <row r="614" spans="1:4">
      <c r="A614" s="55" t="s">
        <v>1812</v>
      </c>
      <c r="B614" s="4">
        <v>2209</v>
      </c>
      <c r="D614" s="55" t="s">
        <v>1809</v>
      </c>
    </row>
    <row r="615" spans="1:4">
      <c r="A615" s="55" t="s">
        <v>1811</v>
      </c>
      <c r="B615" s="4">
        <v>2344</v>
      </c>
      <c r="D615" s="55" t="s">
        <v>1809</v>
      </c>
    </row>
    <row r="616" spans="1:4">
      <c r="A616" s="55" t="s">
        <v>1810</v>
      </c>
      <c r="B616" s="4">
        <v>2139</v>
      </c>
      <c r="D616" s="55" t="s">
        <v>1809</v>
      </c>
    </row>
    <row r="617" spans="1:4">
      <c r="A617" s="55" t="s">
        <v>806</v>
      </c>
      <c r="B617" s="3">
        <v>4213</v>
      </c>
      <c r="D617" s="55" t="s">
        <v>1742</v>
      </c>
    </row>
    <row r="618" spans="1:4">
      <c r="A618" s="55" t="s">
        <v>1790</v>
      </c>
      <c r="B618" s="3">
        <v>4596</v>
      </c>
      <c r="D618" s="55" t="s">
        <v>1742</v>
      </c>
    </row>
    <row r="619" spans="1:4">
      <c r="A619" s="55" t="s">
        <v>1789</v>
      </c>
      <c r="B619" s="3">
        <v>5677</v>
      </c>
      <c r="D619" s="55" t="s">
        <v>1742</v>
      </c>
    </row>
    <row r="620" spans="1:4">
      <c r="A620" s="55" t="s">
        <v>700</v>
      </c>
      <c r="B620" s="3">
        <v>4015</v>
      </c>
      <c r="D620" s="55" t="s">
        <v>1742</v>
      </c>
    </row>
    <row r="621" spans="1:4">
      <c r="A621" s="55" t="s">
        <v>1788</v>
      </c>
      <c r="B621" s="3">
        <v>5654</v>
      </c>
      <c r="D621" s="55" t="s">
        <v>1742</v>
      </c>
    </row>
    <row r="622" spans="1:4">
      <c r="A622" s="55" t="s">
        <v>1787</v>
      </c>
      <c r="B622" s="3">
        <v>4431</v>
      </c>
      <c r="D622" s="55" t="s">
        <v>1742</v>
      </c>
    </row>
    <row r="623" spans="1:4">
      <c r="A623" s="55" t="s">
        <v>1786</v>
      </c>
      <c r="B623" s="3">
        <v>5970</v>
      </c>
      <c r="D623" s="55" t="s">
        <v>1742</v>
      </c>
    </row>
    <row r="624" spans="1:4">
      <c r="A624" s="55" t="s">
        <v>1785</v>
      </c>
      <c r="B624" s="3">
        <v>6588</v>
      </c>
      <c r="D624" s="55" t="s">
        <v>1742</v>
      </c>
    </row>
    <row r="625" spans="1:4">
      <c r="A625" s="55" t="s">
        <v>1784</v>
      </c>
      <c r="B625" s="3">
        <v>3633</v>
      </c>
      <c r="D625" s="55" t="s">
        <v>1742</v>
      </c>
    </row>
    <row r="626" spans="1:4">
      <c r="A626" s="55" t="s">
        <v>1783</v>
      </c>
      <c r="B626" s="3">
        <v>4338</v>
      </c>
      <c r="D626" s="55" t="s">
        <v>1742</v>
      </c>
    </row>
    <row r="627" spans="1:4">
      <c r="A627" s="55" t="s">
        <v>1782</v>
      </c>
      <c r="B627" s="3">
        <v>4360</v>
      </c>
      <c r="D627" s="55" t="s">
        <v>1742</v>
      </c>
    </row>
    <row r="628" spans="1:4">
      <c r="A628" s="55" t="s">
        <v>1781</v>
      </c>
      <c r="B628" s="3">
        <v>6020</v>
      </c>
      <c r="D628" s="55" t="s">
        <v>1742</v>
      </c>
    </row>
    <row r="630" spans="1:4">
      <c r="A630" s="55" t="s">
        <v>1809</v>
      </c>
      <c r="B630" s="53">
        <f>SUM(B609:B616)</f>
        <v>18261</v>
      </c>
      <c r="D630" s="67">
        <f>B630/B608</f>
        <v>0.23485004372652915</v>
      </c>
    </row>
    <row r="631" spans="1:4">
      <c r="A631" s="55" t="s">
        <v>1742</v>
      </c>
      <c r="B631" s="53">
        <f>SUM(B617:B628)</f>
        <v>59495</v>
      </c>
      <c r="D631" s="67">
        <f>B631/B608</f>
        <v>0.76514995627347082</v>
      </c>
    </row>
    <row r="634" spans="1:4">
      <c r="A634" s="76" t="s">
        <v>1859</v>
      </c>
      <c r="B634" s="70">
        <f>SUM(B635:B657)</f>
        <v>77230</v>
      </c>
    </row>
    <row r="635" spans="1:4">
      <c r="A635" s="63" t="s">
        <v>1501</v>
      </c>
      <c r="B635" s="3">
        <v>68</v>
      </c>
      <c r="C635" s="62"/>
      <c r="D635" s="62" t="s">
        <v>1433</v>
      </c>
    </row>
    <row r="636" spans="1:4">
      <c r="A636" s="62" t="s">
        <v>1496</v>
      </c>
      <c r="B636" s="3">
        <v>5639</v>
      </c>
      <c r="C636" s="62"/>
      <c r="D636" s="62" t="s">
        <v>1433</v>
      </c>
    </row>
    <row r="637" spans="1:4">
      <c r="A637" s="63" t="s">
        <v>1493</v>
      </c>
      <c r="B637" s="3">
        <v>1918</v>
      </c>
      <c r="C637" s="62"/>
      <c r="D637" s="63" t="s">
        <v>1433</v>
      </c>
    </row>
    <row r="638" spans="1:4">
      <c r="A638" s="63" t="s">
        <v>1472</v>
      </c>
      <c r="B638" s="3">
        <v>2649</v>
      </c>
      <c r="C638" s="62"/>
      <c r="D638" s="62" t="s">
        <v>1433</v>
      </c>
    </row>
    <row r="639" spans="1:4">
      <c r="A639" s="63" t="s">
        <v>1469</v>
      </c>
      <c r="B639" s="3">
        <v>2525</v>
      </c>
      <c r="C639" s="62"/>
      <c r="D639" s="62" t="s">
        <v>1433</v>
      </c>
    </row>
    <row r="640" spans="1:4">
      <c r="A640" s="63" t="s">
        <v>1479</v>
      </c>
      <c r="B640" s="3">
        <v>2771</v>
      </c>
      <c r="C640" s="62"/>
      <c r="D640" s="62" t="s">
        <v>1433</v>
      </c>
    </row>
    <row r="641" spans="1:4">
      <c r="A641" s="63" t="s">
        <v>1467</v>
      </c>
      <c r="B641" s="3">
        <v>2949</v>
      </c>
      <c r="C641" s="62"/>
      <c r="D641" s="62" t="s">
        <v>1433</v>
      </c>
    </row>
    <row r="642" spans="1:4">
      <c r="A642" s="63" t="s">
        <v>1466</v>
      </c>
      <c r="B642" s="3">
        <v>2548</v>
      </c>
      <c r="C642" s="62"/>
      <c r="D642" s="63" t="s">
        <v>1433</v>
      </c>
    </row>
    <row r="643" spans="1:4">
      <c r="A643" s="63" t="s">
        <v>1459</v>
      </c>
      <c r="B643" s="3">
        <v>2440</v>
      </c>
      <c r="C643" s="62"/>
      <c r="D643" s="62" t="s">
        <v>1433</v>
      </c>
    </row>
    <row r="644" spans="1:4">
      <c r="A644" s="63" t="s">
        <v>1458</v>
      </c>
      <c r="B644" s="3">
        <v>2565</v>
      </c>
      <c r="C644" s="62"/>
      <c r="D644" s="63" t="s">
        <v>1433</v>
      </c>
    </row>
    <row r="645" spans="1:4">
      <c r="A645" s="63" t="s">
        <v>1501</v>
      </c>
      <c r="B645" s="3">
        <v>5440</v>
      </c>
      <c r="C645" s="62"/>
      <c r="D645" s="63" t="s">
        <v>1485</v>
      </c>
    </row>
    <row r="646" spans="1:4">
      <c r="A646" s="63" t="s">
        <v>1500</v>
      </c>
      <c r="B646" s="3">
        <v>4487</v>
      </c>
      <c r="C646" s="62"/>
      <c r="D646" s="63" t="s">
        <v>1485</v>
      </c>
    </row>
    <row r="647" spans="1:4">
      <c r="A647" s="63" t="s">
        <v>1499</v>
      </c>
      <c r="B647" s="3">
        <v>5000</v>
      </c>
      <c r="C647" s="62"/>
      <c r="D647" s="63" t="s">
        <v>1485</v>
      </c>
    </row>
    <row r="648" spans="1:4">
      <c r="A648" s="63" t="s">
        <v>1498</v>
      </c>
      <c r="B648" s="3">
        <v>1683</v>
      </c>
      <c r="C648" s="62"/>
      <c r="D648" s="63" t="s">
        <v>1485</v>
      </c>
    </row>
    <row r="649" spans="1:4">
      <c r="A649" s="63" t="s">
        <v>1497</v>
      </c>
      <c r="B649" s="3">
        <v>4789</v>
      </c>
      <c r="C649" s="62"/>
      <c r="D649" s="63" t="s">
        <v>1485</v>
      </c>
    </row>
    <row r="650" spans="1:4">
      <c r="A650" s="62" t="s">
        <v>1496</v>
      </c>
      <c r="B650" s="3">
        <v>122</v>
      </c>
      <c r="C650" s="62"/>
      <c r="D650" s="62" t="s">
        <v>1485</v>
      </c>
    </row>
    <row r="651" spans="1:4">
      <c r="A651" s="62" t="s">
        <v>1495</v>
      </c>
      <c r="B651" s="3">
        <v>5099</v>
      </c>
      <c r="C651" s="62"/>
      <c r="D651" s="63" t="s">
        <v>1485</v>
      </c>
    </row>
    <row r="652" spans="1:4">
      <c r="A652" s="63" t="s">
        <v>1494</v>
      </c>
      <c r="B652" s="3">
        <v>4073</v>
      </c>
      <c r="C652" s="62"/>
      <c r="D652" s="62" t="s">
        <v>1485</v>
      </c>
    </row>
    <row r="653" spans="1:4">
      <c r="A653" s="63" t="s">
        <v>1492</v>
      </c>
      <c r="B653" s="3">
        <v>4476</v>
      </c>
      <c r="C653" s="62"/>
      <c r="D653" s="63" t="s">
        <v>1485</v>
      </c>
    </row>
    <row r="654" spans="1:4">
      <c r="A654" s="63" t="s">
        <v>1491</v>
      </c>
      <c r="B654" s="3">
        <v>4839</v>
      </c>
      <c r="C654" s="62"/>
      <c r="D654" s="63" t="s">
        <v>1485</v>
      </c>
    </row>
    <row r="655" spans="1:4">
      <c r="A655" s="63" t="s">
        <v>1490</v>
      </c>
      <c r="B655" s="3">
        <v>5396</v>
      </c>
      <c r="C655" s="62"/>
      <c r="D655" s="62" t="s">
        <v>1485</v>
      </c>
    </row>
    <row r="656" spans="1:4">
      <c r="A656" s="63" t="s">
        <v>1488</v>
      </c>
      <c r="B656" s="4">
        <v>5559</v>
      </c>
      <c r="C656" s="62"/>
      <c r="D656" s="63" t="s">
        <v>1485</v>
      </c>
    </row>
    <row r="657" spans="1:4">
      <c r="A657" s="63" t="s">
        <v>1469</v>
      </c>
      <c r="B657" s="4">
        <v>195</v>
      </c>
      <c r="C657" s="62"/>
      <c r="D657" s="63" t="s">
        <v>1449</v>
      </c>
    </row>
    <row r="659" spans="1:4">
      <c r="A659" s="63" t="s">
        <v>1433</v>
      </c>
      <c r="B659" s="53">
        <f>SUM(B635:B644)</f>
        <v>26072</v>
      </c>
      <c r="D659" s="67">
        <f>B659/B634</f>
        <v>0.33758901981095429</v>
      </c>
    </row>
    <row r="660" spans="1:4">
      <c r="A660" s="63" t="s">
        <v>1485</v>
      </c>
      <c r="B660" s="53">
        <f>SUM(B645:B656)</f>
        <v>50963</v>
      </c>
      <c r="D660" s="67">
        <f>B660/B634</f>
        <v>0.65988605464197847</v>
      </c>
    </row>
    <row r="661" spans="1:4">
      <c r="A661" s="63" t="s">
        <v>1449</v>
      </c>
      <c r="B661" s="53">
        <f>B657</f>
        <v>195</v>
      </c>
      <c r="D661" s="67">
        <f>B661/B634</f>
        <v>2.5249255470672018E-3</v>
      </c>
    </row>
    <row r="664" spans="1:4">
      <c r="A664" s="71" t="s">
        <v>1861</v>
      </c>
      <c r="B664" s="70">
        <f>SUM(B665:B673)</f>
        <v>77174</v>
      </c>
    </row>
    <row r="665" spans="1:4">
      <c r="A665" s="61" t="s">
        <v>1595</v>
      </c>
      <c r="B665" s="3">
        <v>9760</v>
      </c>
      <c r="C665" s="64"/>
      <c r="D665" s="61" t="s">
        <v>1580</v>
      </c>
    </row>
    <row r="666" spans="1:4">
      <c r="A666" s="61" t="s">
        <v>1592</v>
      </c>
      <c r="B666" s="3">
        <v>8686</v>
      </c>
      <c r="C666" s="64"/>
      <c r="D666" s="61" t="s">
        <v>1580</v>
      </c>
    </row>
    <row r="667" spans="1:4">
      <c r="A667" s="61" t="s">
        <v>1587</v>
      </c>
      <c r="B667" s="3">
        <v>9528</v>
      </c>
      <c r="C667" s="64"/>
      <c r="D667" s="61" t="s">
        <v>1579</v>
      </c>
    </row>
    <row r="668" spans="1:4">
      <c r="A668" s="61" t="s">
        <v>1586</v>
      </c>
      <c r="B668" s="4">
        <v>10262</v>
      </c>
      <c r="C668" s="64"/>
      <c r="D668" s="61" t="s">
        <v>1579</v>
      </c>
    </row>
    <row r="669" spans="1:4">
      <c r="A669" s="61" t="s">
        <v>1585</v>
      </c>
      <c r="B669" s="3">
        <v>8610</v>
      </c>
      <c r="C669" s="64"/>
      <c r="D669" s="61" t="s">
        <v>1579</v>
      </c>
    </row>
    <row r="670" spans="1:4">
      <c r="A670" s="61" t="s">
        <v>1584</v>
      </c>
      <c r="B670" s="3">
        <v>9519</v>
      </c>
      <c r="C670" s="64"/>
      <c r="D670" s="61" t="s">
        <v>1579</v>
      </c>
    </row>
    <row r="671" spans="1:4">
      <c r="A671" s="61" t="s">
        <v>1583</v>
      </c>
      <c r="B671" s="3">
        <v>9108</v>
      </c>
      <c r="C671" s="64"/>
      <c r="D671" s="61" t="s">
        <v>1579</v>
      </c>
    </row>
    <row r="672" spans="1:4">
      <c r="A672" s="61" t="s">
        <v>1582</v>
      </c>
      <c r="B672" s="4">
        <v>9119</v>
      </c>
      <c r="C672" s="64"/>
      <c r="D672" s="61" t="s">
        <v>1579</v>
      </c>
    </row>
    <row r="673" spans="1:4">
      <c r="A673" s="63" t="s">
        <v>1455</v>
      </c>
      <c r="B673" s="4">
        <v>2582</v>
      </c>
      <c r="C673" s="62"/>
      <c r="D673" s="63" t="s">
        <v>1449</v>
      </c>
    </row>
    <row r="675" spans="1:4">
      <c r="A675" s="61" t="s">
        <v>1580</v>
      </c>
      <c r="B675" s="53">
        <f>SUM(B665:B666)</f>
        <v>18446</v>
      </c>
      <c r="D675" s="67">
        <f>B675/B664</f>
        <v>0.23901832223287636</v>
      </c>
    </row>
    <row r="676" spans="1:4">
      <c r="A676" s="61" t="s">
        <v>1579</v>
      </c>
      <c r="B676" s="53">
        <f>SUM(B667:B672)</f>
        <v>56146</v>
      </c>
      <c r="D676" s="67">
        <f>B676/B664</f>
        <v>0.72752481405654756</v>
      </c>
    </row>
    <row r="677" spans="1:4">
      <c r="A677" s="63" t="s">
        <v>1449</v>
      </c>
      <c r="B677" s="53">
        <f>B673</f>
        <v>2582</v>
      </c>
      <c r="D677" s="67">
        <f>B677/B664</f>
        <v>3.3456863710576101E-2</v>
      </c>
    </row>
    <row r="680" spans="1:4">
      <c r="A680" s="73" t="s">
        <v>1860</v>
      </c>
      <c r="B680" s="70">
        <f>SUM(B681:B703)</f>
        <v>77830</v>
      </c>
    </row>
    <row r="681" spans="1:4">
      <c r="A681" s="58" t="s">
        <v>1205</v>
      </c>
      <c r="B681" s="3">
        <v>2302</v>
      </c>
      <c r="C681" s="57"/>
      <c r="D681" s="58" t="s">
        <v>1158</v>
      </c>
    </row>
    <row r="682" spans="1:4">
      <c r="A682" s="58" t="s">
        <v>806</v>
      </c>
      <c r="B682" s="4">
        <v>2971</v>
      </c>
      <c r="C682" s="57"/>
      <c r="D682" s="58" t="s">
        <v>1156</v>
      </c>
    </row>
    <row r="683" spans="1:4">
      <c r="A683" s="58" t="s">
        <v>1218</v>
      </c>
      <c r="B683" s="4">
        <v>3339</v>
      </c>
      <c r="C683" s="57"/>
      <c r="D683" s="58" t="s">
        <v>1156</v>
      </c>
    </row>
    <row r="684" spans="1:4">
      <c r="A684" s="58" t="s">
        <v>1217</v>
      </c>
      <c r="B684" s="4">
        <v>2782</v>
      </c>
      <c r="C684" s="57"/>
      <c r="D684" s="58" t="s">
        <v>1156</v>
      </c>
    </row>
    <row r="685" spans="1:4">
      <c r="A685" s="58" t="s">
        <v>1216</v>
      </c>
      <c r="B685" s="4">
        <v>9640</v>
      </c>
      <c r="C685" s="57"/>
      <c r="D685" s="58" t="s">
        <v>1156</v>
      </c>
    </row>
    <row r="686" spans="1:4">
      <c r="A686" s="58" t="s">
        <v>1215</v>
      </c>
      <c r="B686" s="4">
        <v>3270</v>
      </c>
      <c r="C686" s="57"/>
      <c r="D686" s="58" t="s">
        <v>1156</v>
      </c>
    </row>
    <row r="687" spans="1:4">
      <c r="A687" s="58" t="s">
        <v>1213</v>
      </c>
      <c r="B687" s="4">
        <v>2882</v>
      </c>
      <c r="C687" s="57"/>
      <c r="D687" s="58" t="s">
        <v>1156</v>
      </c>
    </row>
    <row r="688" spans="1:4">
      <c r="A688" s="58" t="s">
        <v>1208</v>
      </c>
      <c r="B688" s="4">
        <v>3430</v>
      </c>
      <c r="C688" s="57"/>
      <c r="D688" s="58" t="s">
        <v>1156</v>
      </c>
    </row>
    <row r="689" spans="1:4">
      <c r="A689" s="58" t="s">
        <v>1207</v>
      </c>
      <c r="B689" s="4">
        <v>3149</v>
      </c>
      <c r="C689" s="57"/>
      <c r="D689" s="58" t="s">
        <v>1156</v>
      </c>
    </row>
    <row r="690" spans="1:4">
      <c r="A690" s="58" t="s">
        <v>1200</v>
      </c>
      <c r="B690" s="4">
        <v>3030</v>
      </c>
      <c r="C690" s="57"/>
      <c r="D690" s="58" t="s">
        <v>1156</v>
      </c>
    </row>
    <row r="691" spans="1:4">
      <c r="A691" s="58" t="s">
        <v>1197</v>
      </c>
      <c r="B691" s="4">
        <v>3265</v>
      </c>
      <c r="C691" s="57"/>
      <c r="D691" s="58" t="s">
        <v>1156</v>
      </c>
    </row>
    <row r="692" spans="1:4">
      <c r="A692" s="58" t="s">
        <v>1193</v>
      </c>
      <c r="B692" s="4">
        <v>3108</v>
      </c>
      <c r="C692" s="57"/>
      <c r="D692" s="58" t="s">
        <v>1156</v>
      </c>
    </row>
    <row r="693" spans="1:4">
      <c r="A693" s="58" t="s">
        <v>1192</v>
      </c>
      <c r="B693" s="4">
        <v>3081</v>
      </c>
      <c r="C693" s="57"/>
      <c r="D693" s="58" t="s">
        <v>1156</v>
      </c>
    </row>
    <row r="694" spans="1:4">
      <c r="A694" s="58" t="s">
        <v>1186</v>
      </c>
      <c r="B694" s="4">
        <v>3002</v>
      </c>
      <c r="C694" s="57"/>
      <c r="D694" s="58" t="s">
        <v>1156</v>
      </c>
    </row>
    <row r="695" spans="1:4">
      <c r="A695" s="58" t="s">
        <v>1184</v>
      </c>
      <c r="B695" s="4">
        <v>3108</v>
      </c>
      <c r="C695" s="57"/>
      <c r="D695" s="58" t="s">
        <v>1156</v>
      </c>
    </row>
    <row r="696" spans="1:4">
      <c r="A696" s="58" t="s">
        <v>1179</v>
      </c>
      <c r="B696" s="4">
        <v>3399</v>
      </c>
      <c r="C696" s="57"/>
      <c r="D696" s="58" t="s">
        <v>1156</v>
      </c>
    </row>
    <row r="697" spans="1:4">
      <c r="A697" s="58" t="s">
        <v>1177</v>
      </c>
      <c r="B697" s="4">
        <v>2807</v>
      </c>
      <c r="C697" s="57"/>
      <c r="D697" s="58" t="s">
        <v>1156</v>
      </c>
    </row>
    <row r="698" spans="1:4">
      <c r="A698" s="58" t="s">
        <v>1176</v>
      </c>
      <c r="B698" s="4">
        <v>3296</v>
      </c>
      <c r="C698" s="57"/>
      <c r="D698" s="58" t="s">
        <v>1156</v>
      </c>
    </row>
    <row r="699" spans="1:4">
      <c r="A699" s="58" t="s">
        <v>1185</v>
      </c>
      <c r="B699" s="4">
        <v>3143</v>
      </c>
      <c r="C699" s="57"/>
      <c r="D699" s="58" t="s">
        <v>1156</v>
      </c>
    </row>
    <row r="700" spans="1:4">
      <c r="A700" s="58" t="s">
        <v>1171</v>
      </c>
      <c r="B700" s="4">
        <v>3262</v>
      </c>
      <c r="C700" s="57"/>
      <c r="D700" s="58" t="s">
        <v>1156</v>
      </c>
    </row>
    <row r="701" spans="1:4">
      <c r="A701" s="58" t="s">
        <v>1167</v>
      </c>
      <c r="B701" s="4">
        <v>3012</v>
      </c>
      <c r="C701" s="57"/>
      <c r="D701" s="58" t="s">
        <v>1156</v>
      </c>
    </row>
    <row r="702" spans="1:4">
      <c r="A702" s="58" t="s">
        <v>1166</v>
      </c>
      <c r="B702" s="4">
        <v>3567</v>
      </c>
      <c r="C702" s="57"/>
      <c r="D702" s="58" t="s">
        <v>1156</v>
      </c>
    </row>
    <row r="703" spans="1:4">
      <c r="A703" s="58" t="s">
        <v>1164</v>
      </c>
      <c r="B703" s="4">
        <v>2985</v>
      </c>
      <c r="C703" s="57"/>
      <c r="D703" s="58" t="s">
        <v>1156</v>
      </c>
    </row>
    <row r="705" spans="1:4">
      <c r="A705" s="58" t="s">
        <v>1158</v>
      </c>
      <c r="B705" s="53">
        <f>B681</f>
        <v>2302</v>
      </c>
      <c r="D705" s="67">
        <f>B705/B680</f>
        <v>2.957728382371836E-2</v>
      </c>
    </row>
    <row r="706" spans="1:4">
      <c r="A706" s="58" t="s">
        <v>1156</v>
      </c>
      <c r="B706" s="53">
        <f>SUM(B682:B703)</f>
        <v>75528</v>
      </c>
      <c r="D706" s="67">
        <f>B706/B680</f>
        <v>0.97042271617628162</v>
      </c>
    </row>
    <row r="709" spans="1:4">
      <c r="A709" s="74" t="s">
        <v>1283</v>
      </c>
      <c r="B709" s="70">
        <f>SUM(B710:B730)</f>
        <v>72132</v>
      </c>
    </row>
    <row r="710" spans="1:4">
      <c r="A710" s="60" t="s">
        <v>1308</v>
      </c>
      <c r="B710" s="3">
        <v>3160</v>
      </c>
      <c r="C710" s="59"/>
      <c r="D710" s="60" t="s">
        <v>1283</v>
      </c>
    </row>
    <row r="711" spans="1:4">
      <c r="A711" s="60" t="s">
        <v>1307</v>
      </c>
      <c r="B711" s="3">
        <v>5374</v>
      </c>
      <c r="C711" s="59"/>
      <c r="D711" s="60" t="s">
        <v>1283</v>
      </c>
    </row>
    <row r="712" spans="1:4">
      <c r="A712" s="60" t="s">
        <v>1306</v>
      </c>
      <c r="B712" s="3">
        <v>3327</v>
      </c>
      <c r="C712" s="59"/>
      <c r="D712" s="60" t="s">
        <v>1283</v>
      </c>
    </row>
    <row r="713" spans="1:4">
      <c r="A713" s="60" t="s">
        <v>1305</v>
      </c>
      <c r="B713" s="3">
        <v>2908</v>
      </c>
      <c r="C713" s="59"/>
      <c r="D713" s="60" t="s">
        <v>1283</v>
      </c>
    </row>
    <row r="714" spans="1:4">
      <c r="A714" s="60" t="s">
        <v>1304</v>
      </c>
      <c r="B714" s="3">
        <v>3265</v>
      </c>
      <c r="C714" s="59"/>
      <c r="D714" s="60" t="s">
        <v>1283</v>
      </c>
    </row>
    <row r="715" spans="1:4">
      <c r="A715" s="60" t="s">
        <v>1303</v>
      </c>
      <c r="B715" s="3">
        <v>3135</v>
      </c>
      <c r="C715" s="59"/>
      <c r="D715" s="60" t="s">
        <v>1283</v>
      </c>
    </row>
    <row r="716" spans="1:4">
      <c r="A716" s="60" t="s">
        <v>1302</v>
      </c>
      <c r="B716" s="3">
        <v>4020</v>
      </c>
      <c r="C716" s="59"/>
      <c r="D716" s="60" t="s">
        <v>1283</v>
      </c>
    </row>
    <row r="717" spans="1:4">
      <c r="A717" s="60" t="s">
        <v>1301</v>
      </c>
      <c r="B717" s="3">
        <v>3663</v>
      </c>
      <c r="C717" s="59"/>
      <c r="D717" s="60" t="s">
        <v>1283</v>
      </c>
    </row>
    <row r="718" spans="1:4">
      <c r="A718" s="60" t="s">
        <v>1300</v>
      </c>
      <c r="B718" s="3">
        <v>3639</v>
      </c>
      <c r="C718" s="59"/>
      <c r="D718" s="60" t="s">
        <v>1283</v>
      </c>
    </row>
    <row r="719" spans="1:4">
      <c r="A719" s="60" t="s">
        <v>1299</v>
      </c>
      <c r="B719" s="3">
        <v>4936</v>
      </c>
      <c r="C719" s="59"/>
      <c r="D719" s="60" t="s">
        <v>1283</v>
      </c>
    </row>
    <row r="720" spans="1:4">
      <c r="A720" s="60" t="s">
        <v>1298</v>
      </c>
      <c r="B720" s="3">
        <v>1788</v>
      </c>
      <c r="C720" s="59"/>
      <c r="D720" s="60" t="s">
        <v>1283</v>
      </c>
    </row>
    <row r="721" spans="1:4">
      <c r="A721" s="60" t="s">
        <v>1297</v>
      </c>
      <c r="B721" s="3">
        <v>3835</v>
      </c>
      <c r="C721" s="59"/>
      <c r="D721" s="60" t="s">
        <v>1283</v>
      </c>
    </row>
    <row r="722" spans="1:4">
      <c r="A722" s="60" t="s">
        <v>1296</v>
      </c>
      <c r="B722" s="3">
        <v>5912</v>
      </c>
      <c r="C722" s="59"/>
      <c r="D722" s="60" t="s">
        <v>1283</v>
      </c>
    </row>
    <row r="723" spans="1:4">
      <c r="A723" s="60" t="s">
        <v>1295</v>
      </c>
      <c r="B723" s="3">
        <v>1805</v>
      </c>
      <c r="C723" s="59"/>
      <c r="D723" s="60" t="s">
        <v>1283</v>
      </c>
    </row>
    <row r="724" spans="1:4">
      <c r="A724" s="60" t="s">
        <v>1291</v>
      </c>
      <c r="B724" s="3">
        <v>1530</v>
      </c>
      <c r="C724" s="59"/>
      <c r="D724" s="60" t="s">
        <v>1283</v>
      </c>
    </row>
    <row r="725" spans="1:4">
      <c r="A725" s="60" t="s">
        <v>1290</v>
      </c>
      <c r="B725" s="4">
        <v>1689</v>
      </c>
      <c r="C725" s="59"/>
      <c r="D725" s="60" t="s">
        <v>1283</v>
      </c>
    </row>
    <row r="726" spans="1:4">
      <c r="A726" s="60" t="s">
        <v>1289</v>
      </c>
      <c r="B726" s="4">
        <v>4657</v>
      </c>
      <c r="C726" s="59"/>
      <c r="D726" s="60" t="s">
        <v>1283</v>
      </c>
    </row>
    <row r="727" spans="1:4">
      <c r="A727" s="60" t="s">
        <v>1288</v>
      </c>
      <c r="B727" s="4">
        <v>1759</v>
      </c>
      <c r="C727" s="59"/>
      <c r="D727" s="60" t="s">
        <v>1283</v>
      </c>
    </row>
    <row r="728" spans="1:4">
      <c r="A728" s="60" t="s">
        <v>1286</v>
      </c>
      <c r="B728" s="4">
        <v>5203</v>
      </c>
      <c r="C728" s="59"/>
      <c r="D728" s="60" t="s">
        <v>1283</v>
      </c>
    </row>
    <row r="729" spans="1:4">
      <c r="A729" s="60" t="s">
        <v>1285</v>
      </c>
      <c r="B729" s="4">
        <v>3119</v>
      </c>
      <c r="C729" s="59"/>
      <c r="D729" s="60" t="s">
        <v>1283</v>
      </c>
    </row>
    <row r="730" spans="1:4">
      <c r="A730" s="60" t="s">
        <v>1284</v>
      </c>
      <c r="B730" s="4">
        <v>3408</v>
      </c>
      <c r="C730" s="59"/>
      <c r="D730" s="60" t="s">
        <v>1283</v>
      </c>
    </row>
    <row r="732" spans="1:4">
      <c r="A732" s="60" t="s">
        <v>1283</v>
      </c>
      <c r="B732" s="53">
        <f>SUM(B710:B730)</f>
        <v>72132</v>
      </c>
      <c r="D732" s="67">
        <f>B732/B709</f>
        <v>1</v>
      </c>
    </row>
    <row r="735" spans="1:4">
      <c r="A735" s="74" t="s">
        <v>1259</v>
      </c>
      <c r="B735" s="70">
        <f>SUM(B736:B757)</f>
        <v>72896</v>
      </c>
    </row>
    <row r="736" spans="1:4">
      <c r="A736" s="60" t="s">
        <v>1294</v>
      </c>
      <c r="B736" s="4">
        <v>2949</v>
      </c>
      <c r="C736" s="59"/>
      <c r="D736" s="60" t="s">
        <v>1259</v>
      </c>
    </row>
    <row r="737" spans="1:4">
      <c r="A737" s="60" t="s">
        <v>1293</v>
      </c>
      <c r="B737" s="4">
        <v>3377</v>
      </c>
      <c r="C737" s="59"/>
      <c r="D737" s="60" t="s">
        <v>1259</v>
      </c>
    </row>
    <row r="738" spans="1:4">
      <c r="A738" s="60" t="s">
        <v>1292</v>
      </c>
      <c r="B738" s="4">
        <v>1758</v>
      </c>
      <c r="C738" s="59"/>
      <c r="D738" s="60" t="s">
        <v>1259</v>
      </c>
    </row>
    <row r="739" spans="1:4">
      <c r="A739" s="60" t="s">
        <v>1287</v>
      </c>
      <c r="B739" s="4">
        <v>3191</v>
      </c>
      <c r="C739" s="59"/>
      <c r="D739" s="60" t="s">
        <v>1259</v>
      </c>
    </row>
    <row r="740" spans="1:4">
      <c r="A740" s="60" t="s">
        <v>1281</v>
      </c>
      <c r="B740" s="9">
        <v>4993</v>
      </c>
      <c r="C740" s="59"/>
      <c r="D740" s="60" t="s">
        <v>1259</v>
      </c>
    </row>
    <row r="741" spans="1:4">
      <c r="A741" s="60" t="s">
        <v>1280</v>
      </c>
      <c r="B741" s="9">
        <v>2629</v>
      </c>
      <c r="C741" s="59"/>
      <c r="D741" s="60" t="s">
        <v>1259</v>
      </c>
    </row>
    <row r="742" spans="1:4">
      <c r="A742" s="60" t="s">
        <v>1279</v>
      </c>
      <c r="B742" s="9">
        <v>4080</v>
      </c>
      <c r="C742" s="59"/>
      <c r="D742" s="60" t="s">
        <v>1259</v>
      </c>
    </row>
    <row r="743" spans="1:4">
      <c r="A743" s="60" t="s">
        <v>1278</v>
      </c>
      <c r="B743" s="9">
        <v>2334</v>
      </c>
      <c r="C743" s="59"/>
      <c r="D743" s="60" t="s">
        <v>1259</v>
      </c>
    </row>
    <row r="744" spans="1:4">
      <c r="A744" s="60" t="s">
        <v>1276</v>
      </c>
      <c r="B744" s="9">
        <v>2071</v>
      </c>
      <c r="C744" s="59"/>
      <c r="D744" s="60" t="s">
        <v>1259</v>
      </c>
    </row>
    <row r="745" spans="1:4">
      <c r="A745" s="60" t="s">
        <v>1272</v>
      </c>
      <c r="B745" s="9">
        <v>4769</v>
      </c>
      <c r="C745" s="59"/>
      <c r="D745" s="60" t="s">
        <v>1259</v>
      </c>
    </row>
    <row r="746" spans="1:4">
      <c r="A746" s="60" t="s">
        <v>1271</v>
      </c>
      <c r="B746" s="9">
        <v>5334</v>
      </c>
      <c r="C746" s="59"/>
      <c r="D746" s="60" t="s">
        <v>1259</v>
      </c>
    </row>
    <row r="747" spans="1:4">
      <c r="A747" s="60" t="s">
        <v>1270</v>
      </c>
      <c r="B747" s="9">
        <v>4282</v>
      </c>
      <c r="C747" s="59"/>
      <c r="D747" s="60" t="s">
        <v>1259</v>
      </c>
    </row>
    <row r="748" spans="1:4">
      <c r="A748" s="60" t="s">
        <v>1269</v>
      </c>
      <c r="B748" s="9">
        <v>5150</v>
      </c>
      <c r="C748" s="59"/>
      <c r="D748" s="60" t="s">
        <v>1259</v>
      </c>
    </row>
    <row r="749" spans="1:4">
      <c r="A749" s="60" t="s">
        <v>1268</v>
      </c>
      <c r="B749" s="9">
        <v>2438</v>
      </c>
      <c r="C749" s="59"/>
      <c r="D749" s="60" t="s">
        <v>1259</v>
      </c>
    </row>
    <row r="750" spans="1:4">
      <c r="A750" s="60" t="s">
        <v>1267</v>
      </c>
      <c r="B750" s="9">
        <v>1120</v>
      </c>
      <c r="C750" s="59"/>
      <c r="D750" s="60" t="s">
        <v>1259</v>
      </c>
    </row>
    <row r="751" spans="1:4">
      <c r="A751" s="60" t="s">
        <v>1266</v>
      </c>
      <c r="B751" s="9">
        <v>2411</v>
      </c>
      <c r="C751" s="59"/>
      <c r="D751" s="60" t="s">
        <v>1259</v>
      </c>
    </row>
    <row r="752" spans="1:4">
      <c r="A752" s="60" t="s">
        <v>1265</v>
      </c>
      <c r="B752" s="9">
        <v>2364</v>
      </c>
      <c r="C752" s="59"/>
      <c r="D752" s="60" t="s">
        <v>1259</v>
      </c>
    </row>
    <row r="753" spans="1:4">
      <c r="A753" s="60" t="s">
        <v>1263</v>
      </c>
      <c r="B753" s="9">
        <v>2826</v>
      </c>
      <c r="C753" s="59"/>
      <c r="D753" s="60" t="s">
        <v>1259</v>
      </c>
    </row>
    <row r="754" spans="1:4">
      <c r="A754" s="60" t="s">
        <v>1260</v>
      </c>
      <c r="B754" s="9">
        <v>4681</v>
      </c>
      <c r="C754" s="59"/>
      <c r="D754" s="60" t="s">
        <v>1259</v>
      </c>
    </row>
    <row r="755" spans="1:4">
      <c r="A755" s="60" t="s">
        <v>1274</v>
      </c>
      <c r="B755" s="9">
        <v>5177</v>
      </c>
      <c r="C755" s="59"/>
      <c r="D755" s="60" t="s">
        <v>1240</v>
      </c>
    </row>
    <row r="756" spans="1:4">
      <c r="A756" s="60" t="s">
        <v>1267</v>
      </c>
      <c r="B756" s="9">
        <v>3165</v>
      </c>
      <c r="C756" s="59"/>
      <c r="D756" s="60" t="s">
        <v>1240</v>
      </c>
    </row>
    <row r="757" spans="1:4">
      <c r="A757" s="60" t="s">
        <v>1263</v>
      </c>
      <c r="B757" s="9">
        <v>1797</v>
      </c>
      <c r="C757" s="59"/>
      <c r="D757" s="60" t="s">
        <v>1240</v>
      </c>
    </row>
    <row r="759" spans="1:4">
      <c r="A759" s="60" t="s">
        <v>1259</v>
      </c>
      <c r="B759" s="53">
        <f>SUM(B736:B754)</f>
        <v>62757</v>
      </c>
      <c r="D759" s="67">
        <f>B759/B735</f>
        <v>0.86091143546971027</v>
      </c>
    </row>
    <row r="760" spans="1:4">
      <c r="A760" s="60" t="s">
        <v>1240</v>
      </c>
      <c r="B760" s="53">
        <f>SUM(B755:B757)</f>
        <v>10139</v>
      </c>
      <c r="D760" s="67">
        <f>B760/B735</f>
        <v>0.13908856453028973</v>
      </c>
    </row>
    <row r="763" spans="1:4">
      <c r="A763" s="74" t="s">
        <v>1230</v>
      </c>
      <c r="B763" s="70">
        <f>SUM(B764:B790)</f>
        <v>78211</v>
      </c>
    </row>
    <row r="764" spans="1:4">
      <c r="A764" s="60" t="s">
        <v>1258</v>
      </c>
      <c r="B764" s="3">
        <v>1151</v>
      </c>
      <c r="C764" s="59"/>
      <c r="D764" s="60" t="s">
        <v>1230</v>
      </c>
    </row>
    <row r="765" spans="1:4">
      <c r="A765" s="60" t="s">
        <v>1257</v>
      </c>
      <c r="B765" s="3">
        <v>1376</v>
      </c>
      <c r="C765" s="59"/>
      <c r="D765" s="60" t="s">
        <v>1230</v>
      </c>
    </row>
    <row r="766" spans="1:4">
      <c r="A766" s="60" t="s">
        <v>1256</v>
      </c>
      <c r="B766" s="3">
        <v>4516</v>
      </c>
      <c r="C766" s="59"/>
      <c r="D766" s="60" t="s">
        <v>1230</v>
      </c>
    </row>
    <row r="767" spans="1:4">
      <c r="A767" s="60" t="s">
        <v>1255</v>
      </c>
      <c r="B767" s="3">
        <v>1375</v>
      </c>
      <c r="C767" s="59"/>
      <c r="D767" s="60" t="s">
        <v>1230</v>
      </c>
    </row>
    <row r="768" spans="1:4">
      <c r="A768" s="60" t="s">
        <v>1254</v>
      </c>
      <c r="B768" s="3">
        <v>4391</v>
      </c>
      <c r="C768" s="59"/>
      <c r="D768" s="60" t="s">
        <v>1230</v>
      </c>
    </row>
    <row r="769" spans="1:4">
      <c r="A769" s="60" t="s">
        <v>1253</v>
      </c>
      <c r="B769" s="3">
        <v>1416</v>
      </c>
      <c r="C769" s="59"/>
      <c r="D769" s="60" t="s">
        <v>1230</v>
      </c>
    </row>
    <row r="770" spans="1:4">
      <c r="A770" s="60" t="s">
        <v>1252</v>
      </c>
      <c r="B770" s="3">
        <v>4271</v>
      </c>
      <c r="C770" s="59"/>
      <c r="D770" s="60" t="s">
        <v>1230</v>
      </c>
    </row>
    <row r="771" spans="1:4">
      <c r="A771" s="60" t="s">
        <v>1251</v>
      </c>
      <c r="B771" s="3">
        <v>4005</v>
      </c>
      <c r="C771" s="59"/>
      <c r="D771" s="60" t="s">
        <v>1230</v>
      </c>
    </row>
    <row r="772" spans="1:4">
      <c r="A772" s="60" t="s">
        <v>1250</v>
      </c>
      <c r="B772" s="3">
        <v>1412</v>
      </c>
      <c r="C772" s="59"/>
      <c r="D772" s="60" t="s">
        <v>1230</v>
      </c>
    </row>
    <row r="773" spans="1:4">
      <c r="A773" s="60" t="s">
        <v>1249</v>
      </c>
      <c r="B773" s="3">
        <v>2584</v>
      </c>
      <c r="C773" s="59"/>
      <c r="D773" s="60" t="s">
        <v>1230</v>
      </c>
    </row>
    <row r="774" spans="1:4">
      <c r="A774" s="60" t="s">
        <v>1244</v>
      </c>
      <c r="B774" s="3">
        <v>4358</v>
      </c>
      <c r="C774" s="59"/>
      <c r="D774" s="60" t="s">
        <v>1230</v>
      </c>
    </row>
    <row r="775" spans="1:4">
      <c r="A775" s="60" t="s">
        <v>1243</v>
      </c>
      <c r="B775" s="3">
        <v>2611</v>
      </c>
      <c r="C775" s="59"/>
      <c r="D775" s="60" t="s">
        <v>1230</v>
      </c>
    </row>
    <row r="776" spans="1:4">
      <c r="A776" s="60" t="s">
        <v>1242</v>
      </c>
      <c r="B776" s="3">
        <v>1275</v>
      </c>
      <c r="C776" s="59"/>
      <c r="D776" s="60" t="s">
        <v>1230</v>
      </c>
    </row>
    <row r="777" spans="1:4">
      <c r="A777" s="60" t="s">
        <v>1239</v>
      </c>
      <c r="B777" s="3">
        <v>1485</v>
      </c>
      <c r="C777" s="59"/>
      <c r="D777" s="60" t="s">
        <v>1230</v>
      </c>
    </row>
    <row r="778" spans="1:4">
      <c r="A778" s="60" t="s">
        <v>1238</v>
      </c>
      <c r="B778" s="3">
        <v>1572</v>
      </c>
      <c r="C778" s="59"/>
      <c r="D778" s="60" t="s">
        <v>1230</v>
      </c>
    </row>
    <row r="779" spans="1:4">
      <c r="A779" s="60" t="s">
        <v>1237</v>
      </c>
      <c r="B779" s="4">
        <v>1540</v>
      </c>
      <c r="C779" s="59"/>
      <c r="D779" s="60" t="s">
        <v>1230</v>
      </c>
    </row>
    <row r="780" spans="1:4">
      <c r="A780" s="60" t="s">
        <v>1236</v>
      </c>
      <c r="B780" s="4">
        <v>3944</v>
      </c>
      <c r="C780" s="59"/>
      <c r="D780" s="60" t="s">
        <v>1230</v>
      </c>
    </row>
    <row r="781" spans="1:4">
      <c r="A781" s="60" t="s">
        <v>1235</v>
      </c>
      <c r="B781" s="4">
        <v>4110</v>
      </c>
      <c r="C781" s="59"/>
      <c r="D781" s="60" t="s">
        <v>1230</v>
      </c>
    </row>
    <row r="782" spans="1:4">
      <c r="A782" s="60" t="s">
        <v>1234</v>
      </c>
      <c r="B782" s="4">
        <v>4385</v>
      </c>
      <c r="C782" s="59"/>
      <c r="D782" s="60" t="s">
        <v>1230</v>
      </c>
    </row>
    <row r="783" spans="1:4">
      <c r="A783" s="60" t="s">
        <v>1233</v>
      </c>
      <c r="B783" s="4">
        <v>3752</v>
      </c>
      <c r="C783" s="59"/>
      <c r="D783" s="60" t="s">
        <v>1230</v>
      </c>
    </row>
    <row r="784" spans="1:4">
      <c r="A784" s="60" t="s">
        <v>1232</v>
      </c>
      <c r="B784" s="4">
        <v>1485</v>
      </c>
      <c r="C784" s="59"/>
      <c r="D784" s="60" t="s">
        <v>1230</v>
      </c>
    </row>
    <row r="785" spans="1:4">
      <c r="A785" s="60" t="s">
        <v>1231</v>
      </c>
      <c r="B785" s="4">
        <v>2644</v>
      </c>
      <c r="C785" s="59"/>
      <c r="D785" s="60" t="s">
        <v>1230</v>
      </c>
    </row>
    <row r="786" spans="1:4">
      <c r="A786" s="60" t="s">
        <v>1248</v>
      </c>
      <c r="B786" s="4">
        <v>2771</v>
      </c>
      <c r="C786" s="59"/>
      <c r="D786" s="60" t="s">
        <v>1240</v>
      </c>
    </row>
    <row r="787" spans="1:4">
      <c r="A787" s="60" t="s">
        <v>1247</v>
      </c>
      <c r="B787" s="4">
        <v>2928</v>
      </c>
      <c r="C787" s="59"/>
      <c r="D787" s="60" t="s">
        <v>1240</v>
      </c>
    </row>
    <row r="788" spans="1:4">
      <c r="A788" s="60" t="s">
        <v>1246</v>
      </c>
      <c r="B788" s="4">
        <v>4060</v>
      </c>
      <c r="C788" s="59"/>
      <c r="D788" s="60" t="s">
        <v>1240</v>
      </c>
    </row>
    <row r="789" spans="1:4">
      <c r="A789" s="60" t="s">
        <v>1245</v>
      </c>
      <c r="B789" s="4">
        <v>4612</v>
      </c>
      <c r="C789" s="59"/>
      <c r="D789" s="60" t="s">
        <v>1240</v>
      </c>
    </row>
    <row r="790" spans="1:4">
      <c r="A790" s="60" t="s">
        <v>1241</v>
      </c>
      <c r="B790" s="4">
        <v>4182</v>
      </c>
      <c r="C790" s="59"/>
      <c r="D790" s="60" t="s">
        <v>1240</v>
      </c>
    </row>
    <row r="792" spans="1:4">
      <c r="A792" s="60" t="s">
        <v>1230</v>
      </c>
      <c r="B792" s="53">
        <f>SUM(B764:B785)</f>
        <v>59658</v>
      </c>
      <c r="D792" s="67">
        <f>B792/B763</f>
        <v>0.76278272877216757</v>
      </c>
    </row>
    <row r="793" spans="1:4">
      <c r="A793" s="60" t="s">
        <v>1240</v>
      </c>
      <c r="B793" s="53">
        <f>SUM(B786:B790)</f>
        <v>18553</v>
      </c>
      <c r="D793" s="67">
        <f>B793/B763</f>
        <v>0.2372172712278324</v>
      </c>
    </row>
    <row r="796" spans="1:4">
      <c r="A796" s="74" t="s">
        <v>1314</v>
      </c>
      <c r="B796" s="70">
        <f>SUM(B797:B815)</f>
        <v>77445</v>
      </c>
    </row>
    <row r="797" spans="1:4">
      <c r="A797" s="60" t="s">
        <v>1428</v>
      </c>
      <c r="B797" s="3">
        <v>7354</v>
      </c>
      <c r="C797" s="59"/>
      <c r="D797" s="60" t="s">
        <v>1391</v>
      </c>
    </row>
    <row r="798" spans="1:4">
      <c r="A798" s="60" t="s">
        <v>1427</v>
      </c>
      <c r="B798" s="3">
        <v>3738</v>
      </c>
      <c r="C798" s="59"/>
      <c r="D798" s="60" t="s">
        <v>1391</v>
      </c>
    </row>
    <row r="799" spans="1:4">
      <c r="A799" s="60" t="s">
        <v>1425</v>
      </c>
      <c r="B799" s="3">
        <v>8058</v>
      </c>
      <c r="C799" s="59"/>
      <c r="D799" s="60" t="s">
        <v>1391</v>
      </c>
    </row>
    <row r="800" spans="1:4">
      <c r="A800" s="60" t="s">
        <v>1415</v>
      </c>
      <c r="B800" s="3">
        <v>2632</v>
      </c>
      <c r="C800" s="59"/>
      <c r="D800" s="60" t="s">
        <v>1391</v>
      </c>
    </row>
    <row r="801" spans="1:4">
      <c r="A801" s="60" t="s">
        <v>1395</v>
      </c>
      <c r="B801" s="3">
        <v>900</v>
      </c>
      <c r="C801" s="59"/>
      <c r="D801" s="60" t="s">
        <v>1391</v>
      </c>
    </row>
    <row r="802" spans="1:4">
      <c r="A802" s="60" t="s">
        <v>1428</v>
      </c>
      <c r="B802" s="3">
        <v>15</v>
      </c>
      <c r="C802" s="59"/>
      <c r="D802" s="60" t="s">
        <v>1314</v>
      </c>
    </row>
    <row r="803" spans="1:4">
      <c r="A803" s="60" t="s">
        <v>1427</v>
      </c>
      <c r="B803" s="3">
        <v>9633</v>
      </c>
      <c r="C803" s="59"/>
      <c r="D803" s="60" t="s">
        <v>1314</v>
      </c>
    </row>
    <row r="804" spans="1:4">
      <c r="A804" s="60" t="s">
        <v>1425</v>
      </c>
      <c r="B804" s="4">
        <v>43</v>
      </c>
      <c r="C804" s="59"/>
      <c r="D804" s="60" t="s">
        <v>1314</v>
      </c>
    </row>
    <row r="805" spans="1:4">
      <c r="A805" s="60" t="s">
        <v>1421</v>
      </c>
      <c r="B805" s="4">
        <v>3906</v>
      </c>
      <c r="C805" s="59"/>
      <c r="D805" s="60" t="s">
        <v>1314</v>
      </c>
    </row>
    <row r="806" spans="1:4">
      <c r="A806" s="60" t="s">
        <v>1419</v>
      </c>
      <c r="B806" s="4">
        <v>4009</v>
      </c>
      <c r="C806" s="59"/>
      <c r="D806" s="60" t="s">
        <v>1314</v>
      </c>
    </row>
    <row r="807" spans="1:4">
      <c r="A807" s="60" t="s">
        <v>1418</v>
      </c>
      <c r="B807" s="4">
        <v>4054</v>
      </c>
      <c r="C807" s="59"/>
      <c r="D807" s="60" t="s">
        <v>1314</v>
      </c>
    </row>
    <row r="808" spans="1:4">
      <c r="A808" s="60" t="s">
        <v>1415</v>
      </c>
      <c r="B808" s="4">
        <v>1243</v>
      </c>
      <c r="C808" s="59"/>
      <c r="D808" s="60" t="s">
        <v>1314</v>
      </c>
    </row>
    <row r="809" spans="1:4">
      <c r="A809" s="60" t="s">
        <v>1412</v>
      </c>
      <c r="B809" s="4">
        <v>4501</v>
      </c>
      <c r="C809" s="59"/>
      <c r="D809" s="60" t="s">
        <v>1314</v>
      </c>
    </row>
    <row r="810" spans="1:4">
      <c r="A810" s="60" t="s">
        <v>1411</v>
      </c>
      <c r="B810" s="4">
        <v>4314</v>
      </c>
      <c r="C810" s="59"/>
      <c r="D810" s="60" t="s">
        <v>1314</v>
      </c>
    </row>
    <row r="811" spans="1:4">
      <c r="A811" s="60" t="s">
        <v>1410</v>
      </c>
      <c r="B811" s="4">
        <v>7982</v>
      </c>
      <c r="C811" s="59"/>
      <c r="D811" s="60" t="s">
        <v>1314</v>
      </c>
    </row>
    <row r="812" spans="1:4">
      <c r="A812" s="60" t="s">
        <v>1403</v>
      </c>
      <c r="B812" s="4">
        <v>4333</v>
      </c>
      <c r="C812" s="59"/>
      <c r="D812" s="60" t="s">
        <v>1314</v>
      </c>
    </row>
    <row r="813" spans="1:4">
      <c r="A813" s="60" t="s">
        <v>1398</v>
      </c>
      <c r="B813" s="4">
        <v>3779</v>
      </c>
      <c r="C813" s="59"/>
      <c r="D813" s="60" t="s">
        <v>1314</v>
      </c>
    </row>
    <row r="814" spans="1:4">
      <c r="A814" s="60" t="s">
        <v>1395</v>
      </c>
      <c r="B814" s="4">
        <v>3036</v>
      </c>
      <c r="C814" s="59"/>
      <c r="D814" s="60" t="s">
        <v>1314</v>
      </c>
    </row>
    <row r="815" spans="1:4">
      <c r="A815" s="60" t="s">
        <v>1393</v>
      </c>
      <c r="B815" s="4">
        <v>3915</v>
      </c>
      <c r="C815" s="59"/>
      <c r="D815" s="60" t="s">
        <v>1314</v>
      </c>
    </row>
    <row r="817" spans="1:4">
      <c r="A817" s="60" t="s">
        <v>1391</v>
      </c>
      <c r="B817" s="53">
        <f>SUM(B797:B801)</f>
        <v>22682</v>
      </c>
      <c r="D817" s="67">
        <f>B817/B796</f>
        <v>0.29287881722512749</v>
      </c>
    </row>
    <row r="818" spans="1:4">
      <c r="A818" s="60" t="s">
        <v>1314</v>
      </c>
      <c r="B818" s="53">
        <f>SUM(B802:B815)</f>
        <v>54763</v>
      </c>
      <c r="D818" s="67">
        <f>B818/B796</f>
        <v>0.70712118277487246</v>
      </c>
    </row>
    <row r="821" spans="1:4">
      <c r="A821" s="74" t="s">
        <v>1390</v>
      </c>
      <c r="B821" s="70">
        <f>SUM(B822:B839)</f>
        <v>76296</v>
      </c>
    </row>
    <row r="822" spans="1:4">
      <c r="A822" s="60" t="s">
        <v>1426</v>
      </c>
      <c r="B822" s="3">
        <v>7346</v>
      </c>
      <c r="C822" s="59"/>
      <c r="D822" s="60" t="s">
        <v>1391</v>
      </c>
    </row>
    <row r="823" spans="1:4">
      <c r="A823" s="60" t="s">
        <v>1422</v>
      </c>
      <c r="B823" s="3">
        <v>4338</v>
      </c>
      <c r="C823" s="59"/>
      <c r="D823" s="60" t="s">
        <v>1391</v>
      </c>
    </row>
    <row r="824" spans="1:4">
      <c r="A824" s="60" t="s">
        <v>1416</v>
      </c>
      <c r="B824" s="3">
        <v>3675</v>
      </c>
      <c r="C824" s="59"/>
      <c r="D824" s="60" t="s">
        <v>1391</v>
      </c>
    </row>
    <row r="825" spans="1:4">
      <c r="A825" s="60" t="s">
        <v>1408</v>
      </c>
      <c r="B825" s="3">
        <v>2507</v>
      </c>
      <c r="C825" s="59"/>
      <c r="D825" s="60" t="s">
        <v>1391</v>
      </c>
    </row>
    <row r="826" spans="1:4">
      <c r="A826" s="60" t="s">
        <v>1407</v>
      </c>
      <c r="B826" s="3">
        <v>4582</v>
      </c>
      <c r="C826" s="59"/>
      <c r="D826" s="60" t="s">
        <v>1391</v>
      </c>
    </row>
    <row r="827" spans="1:4">
      <c r="A827" s="60" t="s">
        <v>1405</v>
      </c>
      <c r="B827" s="3">
        <v>3759</v>
      </c>
      <c r="C827" s="59"/>
      <c r="D827" s="60" t="s">
        <v>1391</v>
      </c>
    </row>
    <row r="828" spans="1:4">
      <c r="A828" s="60" t="s">
        <v>1397</v>
      </c>
      <c r="B828" s="3">
        <v>4682</v>
      </c>
      <c r="C828" s="59"/>
      <c r="D828" s="60" t="s">
        <v>1391</v>
      </c>
    </row>
    <row r="829" spans="1:4">
      <c r="A829" s="60" t="s">
        <v>1394</v>
      </c>
      <c r="B829" s="3">
        <v>4688</v>
      </c>
      <c r="C829" s="59"/>
      <c r="D829" s="60" t="s">
        <v>1391</v>
      </c>
    </row>
    <row r="830" spans="1:4">
      <c r="A830" s="60" t="s">
        <v>1420</v>
      </c>
      <c r="B830" s="4">
        <v>4002</v>
      </c>
      <c r="C830" s="59"/>
      <c r="D830" s="60" t="s">
        <v>1390</v>
      </c>
    </row>
    <row r="831" spans="1:4">
      <c r="A831" s="60" t="s">
        <v>1414</v>
      </c>
      <c r="B831" s="4">
        <v>4307</v>
      </c>
      <c r="C831" s="59"/>
      <c r="D831" s="60" t="s">
        <v>1390</v>
      </c>
    </row>
    <row r="832" spans="1:4">
      <c r="A832" s="60" t="s">
        <v>1413</v>
      </c>
      <c r="B832" s="4">
        <v>4073</v>
      </c>
      <c r="C832" s="59"/>
      <c r="D832" s="60" t="s">
        <v>1390</v>
      </c>
    </row>
    <row r="833" spans="1:4">
      <c r="A833" s="60" t="s">
        <v>1404</v>
      </c>
      <c r="B833" s="4">
        <v>3766</v>
      </c>
      <c r="C833" s="59"/>
      <c r="D833" s="60" t="s">
        <v>1390</v>
      </c>
    </row>
    <row r="834" spans="1:4">
      <c r="A834" s="60" t="s">
        <v>1402</v>
      </c>
      <c r="B834" s="4">
        <v>4023</v>
      </c>
      <c r="C834" s="59"/>
      <c r="D834" s="60" t="s">
        <v>1390</v>
      </c>
    </row>
    <row r="835" spans="1:4">
      <c r="A835" s="60" t="s">
        <v>1401</v>
      </c>
      <c r="B835" s="4">
        <v>4507</v>
      </c>
      <c r="C835" s="59"/>
      <c r="D835" s="60" t="s">
        <v>1390</v>
      </c>
    </row>
    <row r="836" spans="1:4">
      <c r="A836" s="60" t="s">
        <v>1400</v>
      </c>
      <c r="B836" s="4">
        <v>3886</v>
      </c>
      <c r="C836" s="59"/>
      <c r="D836" s="60" t="s">
        <v>1390</v>
      </c>
    </row>
    <row r="837" spans="1:4">
      <c r="A837" s="60" t="s">
        <v>1399</v>
      </c>
      <c r="B837" s="4">
        <v>3826</v>
      </c>
      <c r="C837" s="59"/>
      <c r="D837" s="60" t="s">
        <v>1390</v>
      </c>
    </row>
    <row r="838" spans="1:4">
      <c r="A838" s="60" t="s">
        <v>1396</v>
      </c>
      <c r="B838" s="4">
        <v>4405</v>
      </c>
      <c r="C838" s="59"/>
      <c r="D838" s="60" t="s">
        <v>1390</v>
      </c>
    </row>
    <row r="839" spans="1:4">
      <c r="A839" s="60" t="s">
        <v>1392</v>
      </c>
      <c r="B839" s="4">
        <v>3924</v>
      </c>
      <c r="C839" s="59"/>
      <c r="D839" s="60" t="s">
        <v>1390</v>
      </c>
    </row>
    <row r="841" spans="1:4">
      <c r="A841" s="60" t="s">
        <v>1391</v>
      </c>
      <c r="B841" s="53">
        <f>SUM(B822:B829)</f>
        <v>35577</v>
      </c>
      <c r="D841" s="67">
        <f>B841/B821</f>
        <v>0.46630229631959735</v>
      </c>
    </row>
    <row r="842" spans="1:4">
      <c r="A842" s="60" t="s">
        <v>1390</v>
      </c>
      <c r="B842" s="53">
        <f>SUM(B830:B839)</f>
        <v>40719</v>
      </c>
      <c r="D842" s="67">
        <f>B842/B821</f>
        <v>0.53369770368040259</v>
      </c>
    </row>
    <row r="845" spans="1:4">
      <c r="A845" s="71" t="s">
        <v>1623</v>
      </c>
      <c r="B845" s="70">
        <f>SUM(B846:B853)</f>
        <v>78320</v>
      </c>
    </row>
    <row r="846" spans="1:4">
      <c r="A846" s="61" t="s">
        <v>1647</v>
      </c>
      <c r="B846" s="3">
        <v>9845</v>
      </c>
      <c r="C846" s="64"/>
      <c r="D846" s="61" t="s">
        <v>1624</v>
      </c>
    </row>
    <row r="847" spans="1:4">
      <c r="A847" s="61" t="s">
        <v>1639</v>
      </c>
      <c r="B847" s="4">
        <v>9285</v>
      </c>
      <c r="C847" s="64"/>
      <c r="D847" s="61" t="s">
        <v>1608</v>
      </c>
    </row>
    <row r="848" spans="1:4">
      <c r="A848" s="61" t="s">
        <v>1649</v>
      </c>
      <c r="B848" s="4">
        <v>10445</v>
      </c>
      <c r="C848" s="64"/>
      <c r="D848" s="61" t="s">
        <v>1623</v>
      </c>
    </row>
    <row r="849" spans="1:4">
      <c r="A849" s="61" t="s">
        <v>1643</v>
      </c>
      <c r="B849" s="4">
        <v>9756</v>
      </c>
      <c r="C849" s="64"/>
      <c r="D849" s="61" t="s">
        <v>1623</v>
      </c>
    </row>
    <row r="850" spans="1:4">
      <c r="A850" s="61" t="s">
        <v>1636</v>
      </c>
      <c r="B850" s="4">
        <v>9264</v>
      </c>
      <c r="C850" s="64"/>
      <c r="D850" s="61" t="s">
        <v>1623</v>
      </c>
    </row>
    <row r="851" spans="1:4">
      <c r="A851" s="61" t="s">
        <v>1634</v>
      </c>
      <c r="B851" s="4">
        <v>9712</v>
      </c>
      <c r="C851" s="64"/>
      <c r="D851" s="61" t="s">
        <v>1623</v>
      </c>
    </row>
    <row r="852" spans="1:4">
      <c r="A852" s="61" t="s">
        <v>1633</v>
      </c>
      <c r="B852" s="4">
        <v>9895</v>
      </c>
      <c r="C852" s="64"/>
      <c r="D852" s="61" t="s">
        <v>1623</v>
      </c>
    </row>
    <row r="853" spans="1:4">
      <c r="A853" s="61" t="s">
        <v>1627</v>
      </c>
      <c r="B853" s="4">
        <v>10118</v>
      </c>
      <c r="C853" s="64"/>
      <c r="D853" s="61" t="s">
        <v>1623</v>
      </c>
    </row>
    <row r="855" spans="1:4">
      <c r="A855" s="61" t="s">
        <v>1624</v>
      </c>
      <c r="B855" s="53">
        <f>B846</f>
        <v>9845</v>
      </c>
      <c r="D855" s="67">
        <f>B855/B845</f>
        <v>0.12570224719101122</v>
      </c>
    </row>
    <row r="856" spans="1:4">
      <c r="A856" s="61" t="s">
        <v>1608</v>
      </c>
      <c r="B856" s="53">
        <f>B847</f>
        <v>9285</v>
      </c>
      <c r="D856" s="67">
        <f>B856/B845</f>
        <v>0.11855209397344228</v>
      </c>
    </row>
    <row r="857" spans="1:4">
      <c r="A857" s="61" t="s">
        <v>1623</v>
      </c>
      <c r="B857" s="53">
        <f>SUM(B848:B853)</f>
        <v>59190</v>
      </c>
      <c r="D857" s="67">
        <f>B857/B845</f>
        <v>0.75574565883554645</v>
      </c>
    </row>
    <row r="860" spans="1:4">
      <c r="A860" s="71" t="s">
        <v>1670</v>
      </c>
      <c r="B860" s="70">
        <f>SUM(B861:B864)</f>
        <v>73172</v>
      </c>
    </row>
    <row r="861" spans="1:4">
      <c r="A861" s="61" t="s">
        <v>1684</v>
      </c>
      <c r="B861" s="9">
        <v>18833</v>
      </c>
      <c r="C861" s="64"/>
      <c r="D861" s="61" t="s">
        <v>1670</v>
      </c>
    </row>
    <row r="862" spans="1:4">
      <c r="A862" s="61" t="s">
        <v>1683</v>
      </c>
      <c r="B862" s="9">
        <v>17195</v>
      </c>
      <c r="C862" s="64"/>
      <c r="D862" s="61" t="s">
        <v>1670</v>
      </c>
    </row>
    <row r="863" spans="1:4">
      <c r="A863" s="61" t="s">
        <v>1682</v>
      </c>
      <c r="B863" s="9">
        <v>19140</v>
      </c>
      <c r="C863" s="64"/>
      <c r="D863" s="61" t="s">
        <v>1670</v>
      </c>
    </row>
    <row r="864" spans="1:4">
      <c r="A864" s="61" t="s">
        <v>1681</v>
      </c>
      <c r="B864" s="9">
        <v>18004</v>
      </c>
      <c r="C864" s="64"/>
      <c r="D864" s="61" t="s">
        <v>1670</v>
      </c>
    </row>
    <row r="866" spans="1:4">
      <c r="A866" s="61" t="s">
        <v>1670</v>
      </c>
      <c r="B866" s="53">
        <f>SUM(B861:B864)</f>
        <v>73172</v>
      </c>
      <c r="D866" s="67">
        <f>B866/B860</f>
        <v>1</v>
      </c>
    </row>
    <row r="869" spans="1:4">
      <c r="A869" s="74" t="s">
        <v>1221</v>
      </c>
      <c r="B869" s="70">
        <f>SUM(B870:B886)</f>
        <v>73305</v>
      </c>
    </row>
    <row r="870" spans="1:4">
      <c r="A870" s="60" t="s">
        <v>1334</v>
      </c>
      <c r="B870" s="4">
        <v>2669</v>
      </c>
      <c r="C870" s="59"/>
      <c r="D870" s="60" t="s">
        <v>1333</v>
      </c>
    </row>
    <row r="871" spans="1:4">
      <c r="A871" s="60" t="s">
        <v>1351</v>
      </c>
      <c r="B871" s="4">
        <v>1762</v>
      </c>
      <c r="C871" s="59"/>
      <c r="D871" s="60" t="s">
        <v>1221</v>
      </c>
    </row>
    <row r="872" spans="1:4">
      <c r="A872" s="60" t="s">
        <v>1345</v>
      </c>
      <c r="B872" s="4">
        <v>3458</v>
      </c>
      <c r="C872" s="59"/>
      <c r="D872" s="60" t="s">
        <v>1221</v>
      </c>
    </row>
    <row r="873" spans="1:4">
      <c r="A873" s="60" t="s">
        <v>1341</v>
      </c>
      <c r="B873" s="4">
        <v>3977</v>
      </c>
      <c r="C873" s="59"/>
      <c r="D873" s="60" t="s">
        <v>1221</v>
      </c>
    </row>
    <row r="874" spans="1:4">
      <c r="A874" s="60" t="s">
        <v>1339</v>
      </c>
      <c r="B874" s="4">
        <v>1535</v>
      </c>
      <c r="C874" s="59"/>
      <c r="D874" s="60" t="s">
        <v>1221</v>
      </c>
    </row>
    <row r="875" spans="1:4">
      <c r="A875" s="60" t="s">
        <v>1337</v>
      </c>
      <c r="B875" s="4">
        <v>1890</v>
      </c>
      <c r="C875" s="59"/>
      <c r="D875" s="60" t="s">
        <v>1221</v>
      </c>
    </row>
    <row r="876" spans="1:4">
      <c r="A876" s="60" t="s">
        <v>1334</v>
      </c>
      <c r="B876" s="4">
        <v>1325</v>
      </c>
      <c r="C876" s="59"/>
      <c r="D876" s="60" t="s">
        <v>1221</v>
      </c>
    </row>
    <row r="877" spans="1:4">
      <c r="A877" s="60" t="s">
        <v>1229</v>
      </c>
      <c r="B877" s="3">
        <v>5756</v>
      </c>
      <c r="C877" s="59"/>
      <c r="D877" s="60" t="s">
        <v>1221</v>
      </c>
    </row>
    <row r="878" spans="1:4">
      <c r="A878" s="60" t="s">
        <v>1228</v>
      </c>
      <c r="B878" s="3">
        <v>5666</v>
      </c>
      <c r="C878" s="59"/>
      <c r="D878" s="60" t="s">
        <v>1221</v>
      </c>
    </row>
    <row r="879" spans="1:4">
      <c r="A879" s="60" t="s">
        <v>1227</v>
      </c>
      <c r="B879" s="3">
        <v>5680</v>
      </c>
      <c r="C879" s="59"/>
      <c r="D879" s="60" t="s">
        <v>1221</v>
      </c>
    </row>
    <row r="880" spans="1:4">
      <c r="A880" s="60" t="s">
        <v>697</v>
      </c>
      <c r="B880" s="3">
        <v>5443</v>
      </c>
      <c r="C880" s="59"/>
      <c r="D880" s="60" t="s">
        <v>1221</v>
      </c>
    </row>
    <row r="881" spans="1:4">
      <c r="A881" s="60" t="s">
        <v>1226</v>
      </c>
      <c r="B881" s="3">
        <v>5519</v>
      </c>
      <c r="C881" s="59"/>
      <c r="D881" s="60" t="s">
        <v>1221</v>
      </c>
    </row>
    <row r="882" spans="1:4">
      <c r="A882" s="60" t="s">
        <v>1225</v>
      </c>
      <c r="B882" s="3">
        <v>5179</v>
      </c>
      <c r="C882" s="59"/>
      <c r="D882" s="60" t="s">
        <v>1221</v>
      </c>
    </row>
    <row r="883" spans="1:4">
      <c r="A883" s="60" t="s">
        <v>1224</v>
      </c>
      <c r="B883" s="3">
        <v>5372</v>
      </c>
      <c r="C883" s="59"/>
      <c r="D883" s="60" t="s">
        <v>1221</v>
      </c>
    </row>
    <row r="884" spans="1:4">
      <c r="A884" s="60" t="s">
        <v>1223</v>
      </c>
      <c r="B884" s="3">
        <v>5608</v>
      </c>
      <c r="C884" s="59"/>
      <c r="D884" s="60" t="s">
        <v>1221</v>
      </c>
    </row>
    <row r="885" spans="1:4">
      <c r="A885" s="60" t="s">
        <v>570</v>
      </c>
      <c r="B885" s="3">
        <v>5843</v>
      </c>
      <c r="C885" s="59"/>
      <c r="D885" s="60" t="s">
        <v>1221</v>
      </c>
    </row>
    <row r="886" spans="1:4">
      <c r="A886" s="60" t="s">
        <v>1222</v>
      </c>
      <c r="B886" s="3">
        <v>6623</v>
      </c>
      <c r="C886" s="59"/>
      <c r="D886" s="60" t="s">
        <v>1221</v>
      </c>
    </row>
    <row r="888" spans="1:4">
      <c r="A888" s="60" t="s">
        <v>1333</v>
      </c>
      <c r="B888" s="53">
        <f>B870</f>
        <v>2669</v>
      </c>
      <c r="D888" s="67">
        <f>B888/B869</f>
        <v>3.6409521860718913E-2</v>
      </c>
    </row>
    <row r="889" spans="1:4">
      <c r="A889" s="60" t="s">
        <v>1221</v>
      </c>
      <c r="B889" s="53">
        <f>SUM(B871:B886)</f>
        <v>70636</v>
      </c>
      <c r="D889" s="67">
        <f>B889/B869</f>
        <v>0.96359047813928111</v>
      </c>
    </row>
    <row r="892" spans="1:4">
      <c r="A892" s="73" t="s">
        <v>1126</v>
      </c>
      <c r="B892" s="70">
        <f>SUM(B893:B908)</f>
        <v>76556</v>
      </c>
    </row>
    <row r="893" spans="1:4">
      <c r="A893" s="58" t="s">
        <v>1152</v>
      </c>
      <c r="B893" s="3">
        <v>4090</v>
      </c>
      <c r="C893" s="57"/>
      <c r="D893" s="58" t="s">
        <v>1126</v>
      </c>
    </row>
    <row r="894" spans="1:4">
      <c r="A894" s="58" t="s">
        <v>1150</v>
      </c>
      <c r="B894" s="3">
        <v>6735</v>
      </c>
      <c r="C894" s="57"/>
      <c r="D894" s="58" t="s">
        <v>1126</v>
      </c>
    </row>
    <row r="895" spans="1:4">
      <c r="A895" s="58" t="s">
        <v>1143</v>
      </c>
      <c r="B895" s="3">
        <v>4273</v>
      </c>
      <c r="C895" s="57"/>
      <c r="D895" s="58" t="s">
        <v>1126</v>
      </c>
    </row>
    <row r="896" spans="1:4">
      <c r="A896" s="58" t="s">
        <v>1142</v>
      </c>
      <c r="B896" s="3">
        <v>2459</v>
      </c>
      <c r="C896" s="57"/>
      <c r="D896" s="58" t="s">
        <v>1126</v>
      </c>
    </row>
    <row r="897" spans="1:4">
      <c r="A897" s="58" t="s">
        <v>1141</v>
      </c>
      <c r="B897" s="3">
        <v>6789</v>
      </c>
      <c r="C897" s="57"/>
      <c r="D897" s="58" t="s">
        <v>1126</v>
      </c>
    </row>
    <row r="898" spans="1:4">
      <c r="A898" s="58" t="s">
        <v>1140</v>
      </c>
      <c r="B898" s="3">
        <v>7364</v>
      </c>
      <c r="C898" s="57"/>
      <c r="D898" s="58" t="s">
        <v>1126</v>
      </c>
    </row>
    <row r="899" spans="1:4">
      <c r="A899" s="58" t="s">
        <v>1139</v>
      </c>
      <c r="B899" s="3">
        <v>4151</v>
      </c>
      <c r="C899" s="57"/>
      <c r="D899" s="58" t="s">
        <v>1126</v>
      </c>
    </row>
    <row r="900" spans="1:4">
      <c r="A900" s="58" t="s">
        <v>1135</v>
      </c>
      <c r="B900" s="3">
        <v>5077</v>
      </c>
      <c r="C900" s="57"/>
      <c r="D900" s="58" t="s">
        <v>1126</v>
      </c>
    </row>
    <row r="901" spans="1:4">
      <c r="A901" s="58" t="s">
        <v>1134</v>
      </c>
      <c r="B901" s="3">
        <v>4506</v>
      </c>
      <c r="C901" s="57"/>
      <c r="D901" s="58" t="s">
        <v>1126</v>
      </c>
    </row>
    <row r="902" spans="1:4">
      <c r="A902" s="58" t="s">
        <v>1133</v>
      </c>
      <c r="B902" s="3">
        <v>4443</v>
      </c>
      <c r="C902" s="57"/>
      <c r="D902" s="58" t="s">
        <v>1126</v>
      </c>
    </row>
    <row r="903" spans="1:4">
      <c r="A903" s="52" t="s">
        <v>1131</v>
      </c>
      <c r="B903" s="3">
        <v>6536</v>
      </c>
      <c r="C903" s="57"/>
      <c r="D903" s="58" t="s">
        <v>1126</v>
      </c>
    </row>
    <row r="904" spans="1:4">
      <c r="A904" s="58" t="s">
        <v>1130</v>
      </c>
      <c r="B904" s="3">
        <v>3915</v>
      </c>
      <c r="C904" s="57"/>
      <c r="D904" s="58" t="s">
        <v>1126</v>
      </c>
    </row>
    <row r="905" spans="1:4">
      <c r="A905" s="58" t="s">
        <v>1127</v>
      </c>
      <c r="B905" s="3">
        <v>4478</v>
      </c>
      <c r="C905" s="57"/>
      <c r="D905" s="58" t="s">
        <v>1126</v>
      </c>
    </row>
    <row r="906" spans="1:4">
      <c r="A906" s="58" t="s">
        <v>1149</v>
      </c>
      <c r="B906" s="4">
        <v>4468</v>
      </c>
      <c r="C906" s="57"/>
      <c r="D906" s="58" t="s">
        <v>1128</v>
      </c>
    </row>
    <row r="907" spans="1:4">
      <c r="A907" s="58" t="s">
        <v>1145</v>
      </c>
      <c r="B907" s="4">
        <v>6382</v>
      </c>
      <c r="C907" s="57"/>
      <c r="D907" s="58" t="s">
        <v>1128</v>
      </c>
    </row>
    <row r="908" spans="1:4">
      <c r="A908" s="58" t="s">
        <v>1135</v>
      </c>
      <c r="B908" s="4">
        <v>890</v>
      </c>
      <c r="C908" s="57"/>
      <c r="D908" s="58" t="s">
        <v>1128</v>
      </c>
    </row>
    <row r="910" spans="1:4">
      <c r="A910" s="58" t="s">
        <v>1126</v>
      </c>
      <c r="B910" s="53">
        <f>SUM(B893:B905)</f>
        <v>64816</v>
      </c>
      <c r="D910" s="67">
        <f>B910/B892</f>
        <v>0.8466482052353832</v>
      </c>
    </row>
    <row r="911" spans="1:4">
      <c r="A911" s="58" t="s">
        <v>1128</v>
      </c>
      <c r="B911" s="53">
        <f>SUM(B906:B908)</f>
        <v>11740</v>
      </c>
      <c r="D911" s="67">
        <f>B911/B892</f>
        <v>0.15335179476461674</v>
      </c>
    </row>
    <row r="914" spans="1:4">
      <c r="A914" s="71" t="s">
        <v>1862</v>
      </c>
      <c r="B914" s="70">
        <f>SUM(B915:B922)</f>
        <v>73172</v>
      </c>
    </row>
    <row r="915" spans="1:4">
      <c r="A915" s="61" t="s">
        <v>1575</v>
      </c>
      <c r="B915" s="9">
        <v>9516</v>
      </c>
      <c r="C915" s="64"/>
      <c r="D915" s="61" t="s">
        <v>1557</v>
      </c>
    </row>
    <row r="916" spans="1:4">
      <c r="A916" s="61" t="s">
        <v>1574</v>
      </c>
      <c r="B916" s="9">
        <v>8023</v>
      </c>
      <c r="C916" s="64"/>
      <c r="D916" s="61" t="s">
        <v>1557</v>
      </c>
    </row>
    <row r="917" spans="1:4">
      <c r="A917" s="61" t="s">
        <v>1576</v>
      </c>
      <c r="B917" s="9">
        <v>8927</v>
      </c>
      <c r="C917" s="64"/>
      <c r="D917" s="61" t="s">
        <v>1556</v>
      </c>
    </row>
    <row r="918" spans="1:4">
      <c r="A918" s="61" t="s">
        <v>1570</v>
      </c>
      <c r="B918" s="9">
        <v>9210</v>
      </c>
      <c r="C918" s="64"/>
      <c r="D918" s="61" t="s">
        <v>1556</v>
      </c>
    </row>
    <row r="919" spans="1:4">
      <c r="A919" s="61" t="s">
        <v>1569</v>
      </c>
      <c r="B919" s="9">
        <v>9429</v>
      </c>
      <c r="C919" s="64"/>
      <c r="D919" s="61" t="s">
        <v>1556</v>
      </c>
    </row>
    <row r="920" spans="1:4">
      <c r="A920" s="61" t="s">
        <v>1568</v>
      </c>
      <c r="B920" s="9">
        <v>9880</v>
      </c>
      <c r="C920" s="64"/>
      <c r="D920" s="61" t="s">
        <v>1556</v>
      </c>
    </row>
    <row r="921" spans="1:4">
      <c r="A921" s="61" t="s">
        <v>1565</v>
      </c>
      <c r="B921" s="9">
        <v>8969</v>
      </c>
      <c r="C921" s="64"/>
      <c r="D921" s="61" t="s">
        <v>1556</v>
      </c>
    </row>
    <row r="922" spans="1:4">
      <c r="A922" s="61" t="s">
        <v>1563</v>
      </c>
      <c r="B922" s="9">
        <v>9218</v>
      </c>
      <c r="C922" s="64"/>
      <c r="D922" s="61" t="s">
        <v>1556</v>
      </c>
    </row>
    <row r="924" spans="1:4">
      <c r="A924" s="61" t="s">
        <v>1557</v>
      </c>
      <c r="B924" s="53">
        <f>SUM(B915:B916)</f>
        <v>17539</v>
      </c>
      <c r="D924" s="67">
        <f>B924/B914</f>
        <v>0.23969551194445962</v>
      </c>
    </row>
    <row r="925" spans="1:4">
      <c r="A925" s="61" t="s">
        <v>1556</v>
      </c>
      <c r="B925" s="53">
        <f>SUM(B917:B922)</f>
        <v>55633</v>
      </c>
      <c r="D925" s="67">
        <f>B925/B914</f>
        <v>0.76030448805554041</v>
      </c>
    </row>
    <row r="928" spans="1:4">
      <c r="A928" s="71" t="s">
        <v>1599</v>
      </c>
      <c r="B928" s="70">
        <f>SUM(B929:B936)</f>
        <v>72780</v>
      </c>
    </row>
    <row r="929" spans="1:4">
      <c r="A929" s="61" t="s">
        <v>1622</v>
      </c>
      <c r="B929" s="3">
        <v>9124</v>
      </c>
      <c r="C929" s="64"/>
      <c r="D929" s="61" t="s">
        <v>1608</v>
      </c>
    </row>
    <row r="930" spans="1:4">
      <c r="A930" s="61" t="s">
        <v>1619</v>
      </c>
      <c r="B930" s="3">
        <v>9982</v>
      </c>
      <c r="C930" s="64"/>
      <c r="D930" s="61" t="s">
        <v>1608</v>
      </c>
    </row>
    <row r="931" spans="1:4">
      <c r="A931" s="61" t="s">
        <v>1265</v>
      </c>
      <c r="B931" s="3">
        <v>9036</v>
      </c>
      <c r="C931" s="64"/>
      <c r="D931" s="61" t="s">
        <v>1608</v>
      </c>
    </row>
    <row r="932" spans="1:4">
      <c r="A932" s="61" t="s">
        <v>1621</v>
      </c>
      <c r="B932" s="3">
        <v>8851</v>
      </c>
      <c r="C932" s="64"/>
      <c r="D932" s="61" t="s">
        <v>1599</v>
      </c>
    </row>
    <row r="933" spans="1:4">
      <c r="A933" s="61" t="s">
        <v>1613</v>
      </c>
      <c r="B933" s="3">
        <v>8958</v>
      </c>
      <c r="C933" s="64"/>
      <c r="D933" s="61" t="s">
        <v>1599</v>
      </c>
    </row>
    <row r="934" spans="1:4">
      <c r="A934" s="61" t="s">
        <v>1611</v>
      </c>
      <c r="B934" s="3">
        <v>8965</v>
      </c>
      <c r="C934" s="64"/>
      <c r="D934" s="61" t="s">
        <v>1599</v>
      </c>
    </row>
    <row r="935" spans="1:4">
      <c r="A935" s="61" t="s">
        <v>1606</v>
      </c>
      <c r="B935" s="3">
        <v>9014</v>
      </c>
      <c r="C935" s="64"/>
      <c r="D935" s="61" t="s">
        <v>1599</v>
      </c>
    </row>
    <row r="936" spans="1:4">
      <c r="A936" s="61" t="s">
        <v>1603</v>
      </c>
      <c r="B936" s="4">
        <v>8850</v>
      </c>
      <c r="C936" s="64"/>
      <c r="D936" s="61" t="s">
        <v>1597</v>
      </c>
    </row>
    <row r="938" spans="1:4">
      <c r="A938" s="61" t="s">
        <v>1608</v>
      </c>
      <c r="B938" s="53">
        <f>SUM(B929:B931)</f>
        <v>28142</v>
      </c>
      <c r="D938" s="67">
        <f>B938/B928</f>
        <v>0.38667216268205551</v>
      </c>
    </row>
    <row r="939" spans="1:4">
      <c r="A939" s="61" t="s">
        <v>1599</v>
      </c>
      <c r="B939" s="53">
        <f>SUM(B932:B935)</f>
        <v>35788</v>
      </c>
      <c r="D939" s="67">
        <f>B939/B928</f>
        <v>0.49172849683979114</v>
      </c>
    </row>
    <row r="940" spans="1:4">
      <c r="A940" s="61" t="s">
        <v>1597</v>
      </c>
      <c r="B940" s="53">
        <f>B936</f>
        <v>8850</v>
      </c>
      <c r="D940" s="67">
        <f>B940/B928</f>
        <v>0.12159934047815334</v>
      </c>
    </row>
    <row r="943" spans="1:4">
      <c r="A943" s="76" t="s">
        <v>1863</v>
      </c>
      <c r="B943" s="70">
        <f>SUM(B944:B971)</f>
        <v>77284</v>
      </c>
    </row>
    <row r="944" spans="1:4">
      <c r="A944" s="63" t="s">
        <v>1460</v>
      </c>
      <c r="B944" s="3">
        <v>9</v>
      </c>
      <c r="C944" s="62"/>
      <c r="D944" s="62" t="s">
        <v>1433</v>
      </c>
    </row>
    <row r="945" spans="1:4">
      <c r="A945" s="63" t="s">
        <v>1451</v>
      </c>
      <c r="B945" s="3">
        <v>2851</v>
      </c>
      <c r="C945" s="62"/>
      <c r="D945" s="63" t="s">
        <v>1433</v>
      </c>
    </row>
    <row r="946" spans="1:4">
      <c r="A946" s="63" t="s">
        <v>1450</v>
      </c>
      <c r="B946" s="3">
        <v>2446</v>
      </c>
      <c r="C946" s="62"/>
      <c r="D946" s="62" t="s">
        <v>1433</v>
      </c>
    </row>
    <row r="947" spans="1:4">
      <c r="A947" s="63" t="s">
        <v>1484</v>
      </c>
      <c r="B947" s="3">
        <v>3005</v>
      </c>
      <c r="C947" s="62"/>
      <c r="D947" s="63" t="s">
        <v>1449</v>
      </c>
    </row>
    <row r="948" spans="1:4">
      <c r="A948" s="63" t="s">
        <v>1483</v>
      </c>
      <c r="B948" s="3">
        <v>2878</v>
      </c>
      <c r="C948" s="62"/>
      <c r="D948" s="63" t="s">
        <v>1449</v>
      </c>
    </row>
    <row r="949" spans="1:4">
      <c r="A949" s="63" t="s">
        <v>1482</v>
      </c>
      <c r="B949" s="3">
        <v>1902</v>
      </c>
      <c r="C949" s="62"/>
      <c r="D949" s="63" t="s">
        <v>1449</v>
      </c>
    </row>
    <row r="950" spans="1:4">
      <c r="A950" s="63" t="s">
        <v>1481</v>
      </c>
      <c r="B950" s="3">
        <v>2664</v>
      </c>
      <c r="C950" s="62"/>
      <c r="D950" s="63" t="s">
        <v>1449</v>
      </c>
    </row>
    <row r="951" spans="1:4">
      <c r="A951" s="62" t="s">
        <v>1480</v>
      </c>
      <c r="B951" s="4">
        <v>2592</v>
      </c>
      <c r="C951" s="62"/>
      <c r="D951" s="63" t="s">
        <v>1449</v>
      </c>
    </row>
    <row r="952" spans="1:4">
      <c r="A952" s="63" t="s">
        <v>1478</v>
      </c>
      <c r="B952" s="4">
        <v>2488</v>
      </c>
      <c r="C952" s="62"/>
      <c r="D952" s="63" t="s">
        <v>1449</v>
      </c>
    </row>
    <row r="953" spans="1:4">
      <c r="A953" s="63" t="s">
        <v>1476</v>
      </c>
      <c r="B953" s="4">
        <v>3024</v>
      </c>
      <c r="C953" s="62"/>
      <c r="D953" s="62" t="s">
        <v>1449</v>
      </c>
    </row>
    <row r="954" spans="1:4">
      <c r="A954" s="63" t="s">
        <v>1475</v>
      </c>
      <c r="B954" s="4">
        <v>1690</v>
      </c>
      <c r="C954" s="62"/>
      <c r="D954" s="62" t="s">
        <v>1449</v>
      </c>
    </row>
    <row r="955" spans="1:4">
      <c r="A955" s="63" t="s">
        <v>1473</v>
      </c>
      <c r="B955" s="4">
        <v>2457</v>
      </c>
      <c r="C955" s="62"/>
      <c r="D955" s="62" t="s">
        <v>1449</v>
      </c>
    </row>
    <row r="956" spans="1:4">
      <c r="A956" s="63" t="s">
        <v>1471</v>
      </c>
      <c r="B956" s="4">
        <v>2023</v>
      </c>
      <c r="C956" s="62"/>
      <c r="D956" s="62" t="s">
        <v>1449</v>
      </c>
    </row>
    <row r="957" spans="1:4">
      <c r="A957" s="63" t="s">
        <v>1470</v>
      </c>
      <c r="B957" s="4">
        <v>3147</v>
      </c>
      <c r="C957" s="62"/>
      <c r="D957" s="62" t="s">
        <v>1449</v>
      </c>
    </row>
    <row r="958" spans="1:4">
      <c r="A958" s="63" t="s">
        <v>1468</v>
      </c>
      <c r="B958" s="4">
        <v>2229</v>
      </c>
      <c r="C958" s="62"/>
      <c r="D958" s="62" t="s">
        <v>1449</v>
      </c>
    </row>
    <row r="959" spans="1:4">
      <c r="A959" s="63" t="s">
        <v>1461</v>
      </c>
      <c r="B959" s="4">
        <v>2358</v>
      </c>
      <c r="C959" s="62"/>
      <c r="D959" s="63" t="s">
        <v>1449</v>
      </c>
    </row>
    <row r="960" spans="1:4">
      <c r="A960" s="63" t="s">
        <v>1460</v>
      </c>
      <c r="B960" s="4">
        <v>2749</v>
      </c>
      <c r="C960" s="62"/>
      <c r="D960" s="63" t="s">
        <v>1449</v>
      </c>
    </row>
    <row r="961" spans="1:4">
      <c r="A961" s="63" t="s">
        <v>1457</v>
      </c>
      <c r="B961" s="4">
        <v>2849</v>
      </c>
      <c r="C961" s="62"/>
      <c r="D961" s="63" t="s">
        <v>1449</v>
      </c>
    </row>
    <row r="962" spans="1:4">
      <c r="A962" s="63" t="s">
        <v>1456</v>
      </c>
      <c r="B962" s="4">
        <v>2864</v>
      </c>
      <c r="C962" s="62"/>
      <c r="D962" s="63" t="s">
        <v>1449</v>
      </c>
    </row>
    <row r="963" spans="1:4">
      <c r="A963" s="63" t="s">
        <v>1454</v>
      </c>
      <c r="B963" s="4">
        <v>2805</v>
      </c>
      <c r="C963" s="62"/>
      <c r="D963" s="63" t="s">
        <v>1449</v>
      </c>
    </row>
    <row r="964" spans="1:4">
      <c r="A964" s="63" t="s">
        <v>1453</v>
      </c>
      <c r="B964" s="4">
        <v>2309</v>
      </c>
      <c r="C964" s="62"/>
      <c r="D964" s="63" t="s">
        <v>1449</v>
      </c>
    </row>
    <row r="965" spans="1:4">
      <c r="A965" s="63" t="s">
        <v>1451</v>
      </c>
      <c r="B965" s="4">
        <v>143</v>
      </c>
      <c r="C965" s="62"/>
      <c r="D965" s="63" t="s">
        <v>1449</v>
      </c>
    </row>
    <row r="966" spans="1:4">
      <c r="A966" s="62" t="s">
        <v>3976</v>
      </c>
      <c r="B966" s="4">
        <v>2886</v>
      </c>
      <c r="C966" s="62"/>
      <c r="D966" s="63" t="s">
        <v>1449</v>
      </c>
    </row>
    <row r="967" spans="1:4">
      <c r="A967" s="63" t="s">
        <v>1447</v>
      </c>
      <c r="B967" s="3">
        <v>4618</v>
      </c>
      <c r="C967" s="62"/>
      <c r="D967" s="63" t="s">
        <v>1429</v>
      </c>
    </row>
    <row r="968" spans="1:4">
      <c r="A968" s="63" t="s">
        <v>1444</v>
      </c>
      <c r="B968" s="3">
        <v>4705</v>
      </c>
      <c r="C968" s="62"/>
      <c r="D968" s="63" t="s">
        <v>1429</v>
      </c>
    </row>
    <row r="969" spans="1:4">
      <c r="A969" s="63" t="s">
        <v>1442</v>
      </c>
      <c r="B969" s="3">
        <v>4575</v>
      </c>
      <c r="C969" s="62"/>
      <c r="D969" s="62" t="s">
        <v>1429</v>
      </c>
    </row>
    <row r="970" spans="1:4">
      <c r="A970" s="63" t="s">
        <v>1435</v>
      </c>
      <c r="B970" s="4">
        <v>4968</v>
      </c>
      <c r="C970" s="62"/>
      <c r="D970" s="63" t="s">
        <v>1429</v>
      </c>
    </row>
    <row r="971" spans="1:4">
      <c r="A971" s="63" t="s">
        <v>1430</v>
      </c>
      <c r="B971" s="4">
        <v>4050</v>
      </c>
      <c r="C971" s="62"/>
      <c r="D971" s="63" t="s">
        <v>1429</v>
      </c>
    </row>
    <row r="973" spans="1:4">
      <c r="A973" s="62" t="s">
        <v>1433</v>
      </c>
      <c r="B973" s="53">
        <f>SUM(B944:B946)</f>
        <v>5306</v>
      </c>
      <c r="D973" s="67">
        <f>B973/B943</f>
        <v>6.8655866673567614E-2</v>
      </c>
    </row>
    <row r="974" spans="1:4">
      <c r="A974" s="63" t="s">
        <v>1449</v>
      </c>
      <c r="B974" s="53">
        <f>SUM(B947:B966)</f>
        <v>49062</v>
      </c>
      <c r="D974" s="67">
        <f>B974/B943</f>
        <v>0.63482738988665188</v>
      </c>
    </row>
    <row r="975" spans="1:4">
      <c r="A975" s="63" t="s">
        <v>1429</v>
      </c>
      <c r="B975" s="53">
        <f>SUM(B967:B971)</f>
        <v>22916</v>
      </c>
      <c r="D975" s="67">
        <f>B975/B943</f>
        <v>0.29651674343978057</v>
      </c>
    </row>
    <row r="978" spans="1:4">
      <c r="A978" s="69" t="s">
        <v>1864</v>
      </c>
      <c r="B978" s="70">
        <f>SUM(B979:B987)</f>
        <v>77139</v>
      </c>
    </row>
    <row r="979" spans="1:4">
      <c r="A979" s="61" t="s">
        <v>1562</v>
      </c>
      <c r="B979" s="9">
        <v>8583</v>
      </c>
      <c r="C979" s="64"/>
      <c r="D979" s="61" t="s">
        <v>1557</v>
      </c>
    </row>
    <row r="980" spans="1:4">
      <c r="A980" s="61" t="s">
        <v>1560</v>
      </c>
      <c r="B980" s="9">
        <v>9275</v>
      </c>
      <c r="C980" s="64"/>
      <c r="D980" s="61" t="s">
        <v>1557</v>
      </c>
    </row>
    <row r="981" spans="1:4">
      <c r="A981" s="61" t="s">
        <v>1559</v>
      </c>
      <c r="B981" s="9">
        <v>10576</v>
      </c>
      <c r="C981" s="64"/>
      <c r="D981" s="61" t="s">
        <v>1557</v>
      </c>
    </row>
    <row r="982" spans="1:4">
      <c r="A982" s="61" t="s">
        <v>1551</v>
      </c>
      <c r="B982" s="3">
        <v>9038</v>
      </c>
      <c r="C982" s="64"/>
      <c r="D982" s="61" t="s">
        <v>1536</v>
      </c>
    </row>
    <row r="983" spans="1:4">
      <c r="A983" s="61" t="s">
        <v>1548</v>
      </c>
      <c r="B983" s="3">
        <v>8804</v>
      </c>
      <c r="C983" s="64"/>
      <c r="D983" s="61" t="s">
        <v>1536</v>
      </c>
    </row>
    <row r="984" spans="1:4">
      <c r="A984" s="61" t="s">
        <v>1546</v>
      </c>
      <c r="B984" s="3">
        <v>7435</v>
      </c>
      <c r="C984" s="64"/>
      <c r="D984" s="61" t="s">
        <v>1536</v>
      </c>
    </row>
    <row r="985" spans="1:4">
      <c r="A985" s="61" t="s">
        <v>1538</v>
      </c>
      <c r="B985" s="3">
        <v>8681</v>
      </c>
      <c r="C985" s="64"/>
      <c r="D985" s="61" t="s">
        <v>1536</v>
      </c>
    </row>
    <row r="986" spans="1:4">
      <c r="A986" s="61" t="s">
        <v>1537</v>
      </c>
      <c r="B986" s="3">
        <v>8426</v>
      </c>
      <c r="C986" s="64"/>
      <c r="D986" s="61" t="s">
        <v>1536</v>
      </c>
    </row>
    <row r="987" spans="1:4">
      <c r="A987" s="61" t="s">
        <v>832</v>
      </c>
      <c r="B987" s="4">
        <v>6321</v>
      </c>
      <c r="C987" s="64"/>
      <c r="D987" s="61" t="s">
        <v>1535</v>
      </c>
    </row>
    <row r="989" spans="1:4">
      <c r="A989" s="61" t="s">
        <v>1557</v>
      </c>
      <c r="B989" s="53">
        <f>SUM(B979:B981)</f>
        <v>28434</v>
      </c>
      <c r="D989" s="67">
        <f>B989/B978</f>
        <v>0.36860731925485163</v>
      </c>
    </row>
    <row r="990" spans="1:4">
      <c r="A990" s="61" t="s">
        <v>1536</v>
      </c>
      <c r="B990" s="53">
        <f>SUM(B982:B986)</f>
        <v>42384</v>
      </c>
      <c r="D990" s="67">
        <f>B990/B978</f>
        <v>0.54944969470695759</v>
      </c>
    </row>
    <row r="991" spans="1:4">
      <c r="A991" s="61" t="s">
        <v>1535</v>
      </c>
      <c r="B991" s="53">
        <f>B987</f>
        <v>6321</v>
      </c>
      <c r="D991" s="67">
        <f>B991/B978</f>
        <v>8.1942986038190793E-2</v>
      </c>
    </row>
    <row r="994" spans="1:4">
      <c r="A994" s="71" t="s">
        <v>1865</v>
      </c>
      <c r="B994" s="70">
        <f>SUM(B995:B1002)</f>
        <v>72691</v>
      </c>
    </row>
    <row r="995" spans="1:4">
      <c r="A995" s="61" t="s">
        <v>1607</v>
      </c>
      <c r="B995" s="3">
        <v>8960</v>
      </c>
      <c r="C995" s="64"/>
      <c r="D995" s="61" t="s">
        <v>1599</v>
      </c>
    </row>
    <row r="996" spans="1:4">
      <c r="A996" s="61" t="s">
        <v>1620</v>
      </c>
      <c r="B996" s="3">
        <v>9132</v>
      </c>
      <c r="C996" s="64"/>
      <c r="D996" s="61" t="s">
        <v>1598</v>
      </c>
    </row>
    <row r="997" spans="1:4">
      <c r="A997" s="61" t="s">
        <v>1618</v>
      </c>
      <c r="B997" s="3">
        <v>8741</v>
      </c>
      <c r="C997" s="64"/>
      <c r="D997" s="61" t="s">
        <v>1598</v>
      </c>
    </row>
    <row r="998" spans="1:4">
      <c r="A998" s="61" t="s">
        <v>1617</v>
      </c>
      <c r="B998" s="3">
        <v>9438</v>
      </c>
      <c r="C998" s="64"/>
      <c r="D998" s="61" t="s">
        <v>1598</v>
      </c>
    </row>
    <row r="999" spans="1:4">
      <c r="A999" s="61" t="s">
        <v>1614</v>
      </c>
      <c r="B999" s="3">
        <v>9379</v>
      </c>
      <c r="C999" s="64"/>
      <c r="D999" s="61" t="s">
        <v>1598</v>
      </c>
    </row>
    <row r="1000" spans="1:4">
      <c r="A1000" s="61" t="s">
        <v>1600</v>
      </c>
      <c r="B1000" s="4">
        <v>8757</v>
      </c>
      <c r="C1000" s="64"/>
      <c r="D1000" s="61" t="s">
        <v>1598</v>
      </c>
    </row>
    <row r="1001" spans="1:4">
      <c r="A1001" s="61" t="s">
        <v>1602</v>
      </c>
      <c r="B1001" s="4">
        <v>8959</v>
      </c>
      <c r="C1001" s="64"/>
      <c r="D1001" s="61" t="s">
        <v>1597</v>
      </c>
    </row>
    <row r="1002" spans="1:4">
      <c r="A1002" s="61" t="s">
        <v>1601</v>
      </c>
      <c r="B1002" s="4">
        <v>9325</v>
      </c>
      <c r="C1002" s="64"/>
      <c r="D1002" s="61" t="s">
        <v>1597</v>
      </c>
    </row>
    <row r="1004" spans="1:4">
      <c r="A1004" s="61" t="s">
        <v>1599</v>
      </c>
      <c r="B1004" s="53">
        <f>B995</f>
        <v>8960</v>
      </c>
      <c r="D1004" s="67">
        <f>B1004/B994</f>
        <v>0.12326147666148492</v>
      </c>
    </row>
    <row r="1005" spans="1:4">
      <c r="A1005" s="61" t="s">
        <v>1598</v>
      </c>
      <c r="B1005" s="53">
        <f>SUM(B996:B1000)</f>
        <v>45447</v>
      </c>
      <c r="D1005" s="67">
        <f>B1005/B994</f>
        <v>0.62520807252617239</v>
      </c>
    </row>
    <row r="1006" spans="1:4">
      <c r="A1006" s="61" t="s">
        <v>1597</v>
      </c>
      <c r="B1006" s="53">
        <f>SUM(B1001:B1002)</f>
        <v>18284</v>
      </c>
      <c r="D1006" s="67">
        <f>B1006/B994</f>
        <v>0.25153045081234265</v>
      </c>
    </row>
    <row r="1009" spans="1:4">
      <c r="A1009" s="69" t="s">
        <v>1866</v>
      </c>
      <c r="B1009" s="70">
        <f>SUM(B1010:B1024)</f>
        <v>71078</v>
      </c>
    </row>
    <row r="1010" spans="1:4">
      <c r="A1010" s="60" t="s">
        <v>1332</v>
      </c>
      <c r="B1010" s="9">
        <v>4440</v>
      </c>
      <c r="C1010" s="59"/>
      <c r="D1010" s="60" t="s">
        <v>1309</v>
      </c>
    </row>
    <row r="1011" spans="1:4">
      <c r="A1011" s="60" t="s">
        <v>1327</v>
      </c>
      <c r="B1011" s="9">
        <v>2947</v>
      </c>
      <c r="C1011" s="59"/>
      <c r="D1011" s="60" t="s">
        <v>1309</v>
      </c>
    </row>
    <row r="1012" spans="1:4">
      <c r="A1012" s="60" t="s">
        <v>1322</v>
      </c>
      <c r="B1012" s="9">
        <v>5403</v>
      </c>
      <c r="C1012" s="59"/>
      <c r="D1012" s="60" t="s">
        <v>1240</v>
      </c>
    </row>
    <row r="1013" spans="1:4">
      <c r="A1013" s="60" t="s">
        <v>1321</v>
      </c>
      <c r="B1013" s="9">
        <v>3283</v>
      </c>
      <c r="C1013" s="59"/>
      <c r="D1013" s="60" t="s">
        <v>1240</v>
      </c>
    </row>
    <row r="1014" spans="1:4">
      <c r="A1014" s="60" t="s">
        <v>1282</v>
      </c>
      <c r="B1014" s="9">
        <v>2164</v>
      </c>
      <c r="C1014" s="59"/>
      <c r="D1014" s="60" t="s">
        <v>1240</v>
      </c>
    </row>
    <row r="1015" spans="1:4">
      <c r="A1015" s="60" t="s">
        <v>1277</v>
      </c>
      <c r="B1015" s="9">
        <v>5074</v>
      </c>
      <c r="C1015" s="59"/>
      <c r="D1015" s="60" t="s">
        <v>1240</v>
      </c>
    </row>
    <row r="1016" spans="1:4">
      <c r="A1016" s="60" t="s">
        <v>1275</v>
      </c>
      <c r="B1016" s="9">
        <v>4658</v>
      </c>
      <c r="C1016" s="59"/>
      <c r="D1016" s="60" t="s">
        <v>1240</v>
      </c>
    </row>
    <row r="1017" spans="1:4">
      <c r="A1017" s="60" t="s">
        <v>1264</v>
      </c>
      <c r="B1017" s="9">
        <v>7766</v>
      </c>
      <c r="C1017" s="59"/>
      <c r="D1017" s="60" t="s">
        <v>1240</v>
      </c>
    </row>
    <row r="1018" spans="1:4">
      <c r="A1018" s="60" t="s">
        <v>1262</v>
      </c>
      <c r="B1018" s="9">
        <v>4679</v>
      </c>
      <c r="C1018" s="59"/>
      <c r="D1018" s="60" t="s">
        <v>1240</v>
      </c>
    </row>
    <row r="1019" spans="1:4">
      <c r="A1019" s="60" t="s">
        <v>1261</v>
      </c>
      <c r="B1019" s="9">
        <v>4548</v>
      </c>
      <c r="C1019" s="59"/>
      <c r="D1019" s="60" t="s">
        <v>1240</v>
      </c>
    </row>
    <row r="1020" spans="1:4">
      <c r="A1020" s="60" t="s">
        <v>1424</v>
      </c>
      <c r="B1020" s="4">
        <v>4226</v>
      </c>
      <c r="C1020" s="59"/>
      <c r="D1020" s="60" t="s">
        <v>1390</v>
      </c>
    </row>
    <row r="1021" spans="1:4">
      <c r="A1021" s="60" t="s">
        <v>1423</v>
      </c>
      <c r="B1021" s="4">
        <v>4140</v>
      </c>
      <c r="C1021" s="59"/>
      <c r="D1021" s="60" t="s">
        <v>1390</v>
      </c>
    </row>
    <row r="1022" spans="1:4">
      <c r="A1022" s="60" t="s">
        <v>1417</v>
      </c>
      <c r="B1022" s="4">
        <v>3793</v>
      </c>
      <c r="C1022" s="59"/>
      <c r="D1022" s="60" t="s">
        <v>1390</v>
      </c>
    </row>
    <row r="1023" spans="1:4">
      <c r="A1023" s="60" t="s">
        <v>1409</v>
      </c>
      <c r="B1023" s="4">
        <v>9519</v>
      </c>
      <c r="C1023" s="59"/>
      <c r="D1023" s="60" t="s">
        <v>1390</v>
      </c>
    </row>
    <row r="1024" spans="1:4">
      <c r="A1024" s="60" t="s">
        <v>1406</v>
      </c>
      <c r="B1024" s="4">
        <v>4438</v>
      </c>
      <c r="C1024" s="59"/>
      <c r="D1024" s="60" t="s">
        <v>1390</v>
      </c>
    </row>
    <row r="1026" spans="1:4">
      <c r="A1026" s="60" t="s">
        <v>1309</v>
      </c>
      <c r="B1026" s="53">
        <f>SUM(B1010:B1011)</f>
        <v>7387</v>
      </c>
      <c r="D1026" s="67">
        <f>B1026/B1009</f>
        <v>0.10392807901178987</v>
      </c>
    </row>
    <row r="1027" spans="1:4">
      <c r="A1027" s="60" t="s">
        <v>1240</v>
      </c>
      <c r="B1027" s="53">
        <f>SUM(B1012:B1019)</f>
        <v>37575</v>
      </c>
      <c r="D1027" s="67">
        <f>B1027/B1009</f>
        <v>0.5286445876361181</v>
      </c>
    </row>
    <row r="1028" spans="1:4">
      <c r="A1028" s="60" t="s">
        <v>1390</v>
      </c>
      <c r="B1028" s="53">
        <f>SUM(B1020:B1024)</f>
        <v>26116</v>
      </c>
      <c r="D1028" s="67">
        <f>B1028/B1009</f>
        <v>0.36742733335209204</v>
      </c>
    </row>
    <row r="1031" spans="1:4">
      <c r="A1031" s="71" t="s">
        <v>1867</v>
      </c>
      <c r="B1031" s="70">
        <f>SUM(B1032:B1039)</f>
        <v>73652</v>
      </c>
    </row>
    <row r="1032" spans="1:4">
      <c r="A1032" s="61" t="s">
        <v>1629</v>
      </c>
      <c r="B1032" s="3">
        <v>9797</v>
      </c>
      <c r="C1032" s="64"/>
      <c r="D1032" s="61" t="s">
        <v>1625</v>
      </c>
    </row>
    <row r="1033" spans="1:4">
      <c r="A1033" s="61" t="s">
        <v>1628</v>
      </c>
      <c r="B1033" s="3">
        <v>10114</v>
      </c>
      <c r="C1033" s="64"/>
      <c r="D1033" s="61" t="s">
        <v>1625</v>
      </c>
    </row>
    <row r="1034" spans="1:4">
      <c r="A1034" s="61" t="s">
        <v>1644</v>
      </c>
      <c r="B1034" s="4">
        <v>9607</v>
      </c>
      <c r="C1034" s="64"/>
      <c r="D1034" s="61" t="s">
        <v>1541</v>
      </c>
    </row>
    <row r="1035" spans="1:4">
      <c r="A1035" s="61" t="s">
        <v>1555</v>
      </c>
      <c r="B1035" s="3">
        <v>9442</v>
      </c>
      <c r="C1035" s="64"/>
      <c r="D1035" s="61" t="s">
        <v>1541</v>
      </c>
    </row>
    <row r="1036" spans="1:4">
      <c r="A1036" s="61" t="s">
        <v>1554</v>
      </c>
      <c r="B1036" s="3">
        <v>8649</v>
      </c>
      <c r="C1036" s="64"/>
      <c r="D1036" s="61" t="s">
        <v>1541</v>
      </c>
    </row>
    <row r="1037" spans="1:4">
      <c r="A1037" s="61" t="s">
        <v>1550</v>
      </c>
      <c r="B1037" s="3">
        <v>8550</v>
      </c>
      <c r="C1037" s="64"/>
      <c r="D1037" s="61" t="s">
        <v>1541</v>
      </c>
    </row>
    <row r="1038" spans="1:4">
      <c r="A1038" s="61" t="s">
        <v>1549</v>
      </c>
      <c r="B1038" s="3">
        <v>8915</v>
      </c>
      <c r="C1038" s="64"/>
      <c r="D1038" s="61" t="s">
        <v>1541</v>
      </c>
    </row>
    <row r="1039" spans="1:4">
      <c r="A1039" s="61" t="s">
        <v>1542</v>
      </c>
      <c r="B1039" s="3">
        <v>8578</v>
      </c>
      <c r="C1039" s="64"/>
      <c r="D1039" s="61" t="s">
        <v>1541</v>
      </c>
    </row>
    <row r="1041" spans="1:4">
      <c r="A1041" s="61" t="s">
        <v>1625</v>
      </c>
      <c r="B1041" s="53">
        <f>SUM(B1032:B1033)</f>
        <v>19911</v>
      </c>
      <c r="D1041" s="67">
        <f>B1041/B1031</f>
        <v>0.27033889100092329</v>
      </c>
    </row>
    <row r="1042" spans="1:4">
      <c r="A1042" s="61" t="s">
        <v>1541</v>
      </c>
      <c r="B1042" s="53">
        <f>SUM(B1034:B1039)</f>
        <v>53741</v>
      </c>
      <c r="D1042" s="67">
        <f>B1042/B1031</f>
        <v>0.72966110899907677</v>
      </c>
    </row>
    <row r="1045" spans="1:4">
      <c r="A1045" s="71" t="s">
        <v>1868</v>
      </c>
      <c r="B1045" s="70">
        <f>SUM(B1046:B1054)</f>
        <v>77373</v>
      </c>
    </row>
    <row r="1046" spans="1:4">
      <c r="A1046" s="61" t="s">
        <v>1552</v>
      </c>
      <c r="B1046" s="3">
        <v>8812</v>
      </c>
      <c r="C1046" s="64"/>
      <c r="D1046" s="61" t="s">
        <v>1536</v>
      </c>
    </row>
    <row r="1047" spans="1:4">
      <c r="A1047" s="61" t="s">
        <v>1544</v>
      </c>
      <c r="B1047" s="3">
        <v>8766</v>
      </c>
      <c r="C1047" s="64"/>
      <c r="D1047" s="61" t="s">
        <v>1536</v>
      </c>
    </row>
    <row r="1048" spans="1:4">
      <c r="A1048" s="61" t="s">
        <v>1553</v>
      </c>
      <c r="B1048" s="3">
        <v>7892</v>
      </c>
      <c r="C1048" s="64"/>
      <c r="D1048" s="61" t="s">
        <v>1541</v>
      </c>
    </row>
    <row r="1049" spans="1:4">
      <c r="A1049" s="61" t="s">
        <v>1547</v>
      </c>
      <c r="B1049" s="3">
        <v>7635</v>
      </c>
      <c r="C1049" s="64"/>
      <c r="D1049" s="61" t="s">
        <v>1535</v>
      </c>
    </row>
    <row r="1050" spans="1:4">
      <c r="A1050" s="61" t="s">
        <v>1545</v>
      </c>
      <c r="B1050" s="4">
        <v>9118</v>
      </c>
      <c r="C1050" s="64"/>
      <c r="D1050" s="61" t="s">
        <v>1535</v>
      </c>
    </row>
    <row r="1051" spans="1:4">
      <c r="A1051" s="61" t="s">
        <v>270</v>
      </c>
      <c r="B1051" s="4">
        <v>7415</v>
      </c>
      <c r="C1051" s="64"/>
      <c r="D1051" s="61" t="s">
        <v>1535</v>
      </c>
    </row>
    <row r="1052" spans="1:4">
      <c r="A1052" s="61" t="s">
        <v>1543</v>
      </c>
      <c r="B1052" s="4">
        <v>9759</v>
      </c>
      <c r="C1052" s="64"/>
      <c r="D1052" s="61" t="s">
        <v>1535</v>
      </c>
    </row>
    <row r="1053" spans="1:4">
      <c r="A1053" s="61" t="s">
        <v>1540</v>
      </c>
      <c r="B1053" s="4">
        <v>9137</v>
      </c>
      <c r="C1053" s="64"/>
      <c r="D1053" s="61" t="s">
        <v>1535</v>
      </c>
    </row>
    <row r="1054" spans="1:4">
      <c r="A1054" s="61" t="s">
        <v>1539</v>
      </c>
      <c r="B1054" s="4">
        <v>8839</v>
      </c>
      <c r="C1054" s="64"/>
      <c r="D1054" s="61" t="s">
        <v>1535</v>
      </c>
    </row>
    <row r="1056" spans="1:4">
      <c r="A1056" s="61" t="s">
        <v>1536</v>
      </c>
      <c r="B1056" s="53">
        <f>SUM(B1046:B1047)</f>
        <v>17578</v>
      </c>
      <c r="D1056" s="67">
        <f>B1056/B1045</f>
        <v>0.2271851938014553</v>
      </c>
    </row>
    <row r="1057" spans="1:4">
      <c r="A1057" s="61" t="s">
        <v>1541</v>
      </c>
      <c r="B1057" s="53">
        <f>B1048</f>
        <v>7892</v>
      </c>
      <c r="D1057" s="67">
        <f>B1057/B1045</f>
        <v>0.1019994054773629</v>
      </c>
    </row>
    <row r="1058" spans="1:4">
      <c r="A1058" s="61" t="s">
        <v>1535</v>
      </c>
      <c r="B1058" s="53">
        <f>SUM(B1049:B1054)</f>
        <v>51903</v>
      </c>
      <c r="D1058" s="67">
        <f>B1058/B1045</f>
        <v>0.67081540072118184</v>
      </c>
    </row>
    <row r="1061" spans="1:4">
      <c r="A1061" s="68" t="s">
        <v>1765</v>
      </c>
      <c r="B1061" s="70">
        <f>SUM(B1062:B1078)</f>
        <v>74832</v>
      </c>
    </row>
    <row r="1062" spans="1:4">
      <c r="A1062" s="55" t="s">
        <v>1758</v>
      </c>
      <c r="B1062" s="3">
        <v>1920</v>
      </c>
      <c r="D1062" s="55" t="s">
        <v>1731</v>
      </c>
    </row>
    <row r="1063" spans="1:4">
      <c r="A1063" s="55" t="s">
        <v>1739</v>
      </c>
      <c r="B1063" s="4">
        <v>2370</v>
      </c>
      <c r="D1063" s="55" t="s">
        <v>1731</v>
      </c>
    </row>
    <row r="1064" spans="1:4">
      <c r="A1064" s="55" t="s">
        <v>1780</v>
      </c>
      <c r="B1064" s="3">
        <v>4141</v>
      </c>
      <c r="D1064" s="55" t="s">
        <v>1765</v>
      </c>
    </row>
    <row r="1065" spans="1:4">
      <c r="A1065" s="55" t="s">
        <v>1779</v>
      </c>
      <c r="B1065" s="3">
        <v>3914</v>
      </c>
      <c r="D1065" s="55" t="s">
        <v>1765</v>
      </c>
    </row>
    <row r="1066" spans="1:4">
      <c r="A1066" s="55" t="s">
        <v>1778</v>
      </c>
      <c r="B1066" s="3">
        <v>6304</v>
      </c>
      <c r="D1066" s="55" t="s">
        <v>1765</v>
      </c>
    </row>
    <row r="1067" spans="1:4">
      <c r="A1067" s="55" t="s">
        <v>1777</v>
      </c>
      <c r="B1067" s="3">
        <v>6826</v>
      </c>
      <c r="D1067" s="55" t="s">
        <v>1765</v>
      </c>
    </row>
    <row r="1068" spans="1:4">
      <c r="A1068" s="55" t="s">
        <v>1776</v>
      </c>
      <c r="B1068" s="3">
        <v>6397</v>
      </c>
      <c r="D1068" s="55" t="s">
        <v>1765</v>
      </c>
    </row>
    <row r="1069" spans="1:4">
      <c r="A1069" s="55" t="s">
        <v>1775</v>
      </c>
      <c r="B1069" s="3">
        <v>3407</v>
      </c>
      <c r="D1069" s="55" t="s">
        <v>1765</v>
      </c>
    </row>
    <row r="1070" spans="1:4">
      <c r="A1070" s="55" t="s">
        <v>1774</v>
      </c>
      <c r="B1070" s="3">
        <v>5590</v>
      </c>
      <c r="D1070" s="55" t="s">
        <v>1765</v>
      </c>
    </row>
    <row r="1071" spans="1:4">
      <c r="A1071" s="55" t="s">
        <v>1773</v>
      </c>
      <c r="B1071" s="3">
        <v>3844</v>
      </c>
      <c r="D1071" s="55" t="s">
        <v>1765</v>
      </c>
    </row>
    <row r="1072" spans="1:4">
      <c r="A1072" s="55" t="s">
        <v>1772</v>
      </c>
      <c r="B1072" s="3">
        <v>3938</v>
      </c>
      <c r="D1072" s="55" t="s">
        <v>1765</v>
      </c>
    </row>
    <row r="1073" spans="1:4">
      <c r="A1073" s="55" t="s">
        <v>1771</v>
      </c>
      <c r="B1073" s="3">
        <v>5738</v>
      </c>
      <c r="D1073" s="55" t="s">
        <v>1765</v>
      </c>
    </row>
    <row r="1074" spans="1:4">
      <c r="A1074" s="55" t="s">
        <v>1770</v>
      </c>
      <c r="B1074" s="3">
        <v>4374</v>
      </c>
      <c r="D1074" s="55" t="s">
        <v>1765</v>
      </c>
    </row>
    <row r="1075" spans="1:4">
      <c r="A1075" s="55" t="s">
        <v>1769</v>
      </c>
      <c r="B1075" s="3">
        <v>4057</v>
      </c>
      <c r="D1075" s="55" t="s">
        <v>1765</v>
      </c>
    </row>
    <row r="1076" spans="1:4">
      <c r="A1076" s="55" t="s">
        <v>1768</v>
      </c>
      <c r="B1076" s="3">
        <v>3683</v>
      </c>
      <c r="D1076" s="55" t="s">
        <v>1765</v>
      </c>
    </row>
    <row r="1077" spans="1:4">
      <c r="A1077" s="55" t="s">
        <v>1767</v>
      </c>
      <c r="B1077" s="3">
        <v>3965</v>
      </c>
      <c r="D1077" s="55" t="s">
        <v>1765</v>
      </c>
    </row>
    <row r="1078" spans="1:4">
      <c r="A1078" s="55" t="s">
        <v>1766</v>
      </c>
      <c r="B1078" s="3">
        <v>4364</v>
      </c>
      <c r="D1078" s="55" t="s">
        <v>1765</v>
      </c>
    </row>
    <row r="1080" spans="1:4">
      <c r="A1080" s="55" t="s">
        <v>1731</v>
      </c>
      <c r="B1080" s="53">
        <f>SUM(B1062:B1063)</f>
        <v>4290</v>
      </c>
      <c r="D1080" s="67">
        <f>B1080/B1061</f>
        <v>5.7328415651058368E-2</v>
      </c>
    </row>
    <row r="1081" spans="1:4">
      <c r="A1081" s="55" t="s">
        <v>1765</v>
      </c>
      <c r="B1081" s="53">
        <f>SUM(B1064:B1078)</f>
        <v>70542</v>
      </c>
      <c r="D1081" s="67">
        <f>B1081/B1061</f>
        <v>0.9426715843489416</v>
      </c>
    </row>
    <row r="1084" spans="1:4">
      <c r="A1084" s="68" t="s">
        <v>1718</v>
      </c>
      <c r="B1084" s="70">
        <f>SUM(B1085:B1097)</f>
        <v>77378</v>
      </c>
    </row>
    <row r="1085" spans="1:4">
      <c r="A1085" s="55" t="s">
        <v>1746</v>
      </c>
      <c r="B1085" s="4">
        <v>2152</v>
      </c>
      <c r="D1085" s="55" t="s">
        <v>1731</v>
      </c>
    </row>
    <row r="1086" spans="1:4">
      <c r="A1086" s="55" t="s">
        <v>1730</v>
      </c>
      <c r="B1086" s="3">
        <v>6559</v>
      </c>
      <c r="D1086" s="55" t="s">
        <v>1718</v>
      </c>
    </row>
    <row r="1087" spans="1:4">
      <c r="A1087" s="55" t="s">
        <v>1729</v>
      </c>
      <c r="B1087" s="3">
        <v>6437</v>
      </c>
      <c r="D1087" s="55" t="s">
        <v>1718</v>
      </c>
    </row>
    <row r="1088" spans="1:4">
      <c r="A1088" s="55" t="s">
        <v>1728</v>
      </c>
      <c r="B1088" s="3">
        <v>6788</v>
      </c>
      <c r="D1088" s="55" t="s">
        <v>1718</v>
      </c>
    </row>
    <row r="1089" spans="1:4">
      <c r="A1089" s="55" t="s">
        <v>1727</v>
      </c>
      <c r="B1089" s="3">
        <v>6569</v>
      </c>
      <c r="D1089" s="55" t="s">
        <v>1718</v>
      </c>
    </row>
    <row r="1090" spans="1:4">
      <c r="A1090" s="55" t="s">
        <v>1726</v>
      </c>
      <c r="B1090" s="3">
        <v>6424</v>
      </c>
      <c r="D1090" s="55" t="s">
        <v>1718</v>
      </c>
    </row>
    <row r="1091" spans="1:4">
      <c r="A1091" s="55" t="s">
        <v>1725</v>
      </c>
      <c r="B1091" s="3">
        <v>6807</v>
      </c>
      <c r="D1091" s="55" t="s">
        <v>1718</v>
      </c>
    </row>
    <row r="1092" spans="1:4">
      <c r="A1092" s="55" t="s">
        <v>1724</v>
      </c>
      <c r="B1092" s="3">
        <v>7591</v>
      </c>
      <c r="D1092" s="55" t="s">
        <v>1718</v>
      </c>
    </row>
    <row r="1093" spans="1:4">
      <c r="A1093" s="55" t="s">
        <v>1723</v>
      </c>
      <c r="B1093" s="3">
        <v>2189</v>
      </c>
      <c r="D1093" s="55" t="s">
        <v>1718</v>
      </c>
    </row>
    <row r="1094" spans="1:4">
      <c r="A1094" s="55" t="s">
        <v>1722</v>
      </c>
      <c r="B1094" s="3">
        <v>7246</v>
      </c>
      <c r="D1094" s="55" t="s">
        <v>1718</v>
      </c>
    </row>
    <row r="1095" spans="1:4">
      <c r="A1095" s="55" t="s">
        <v>1721</v>
      </c>
      <c r="B1095" s="3">
        <v>7295</v>
      </c>
      <c r="D1095" s="55" t="s">
        <v>1718</v>
      </c>
    </row>
    <row r="1096" spans="1:4">
      <c r="A1096" s="55" t="s">
        <v>1720</v>
      </c>
      <c r="B1096" s="3">
        <v>4277</v>
      </c>
      <c r="D1096" s="55" t="s">
        <v>1718</v>
      </c>
    </row>
    <row r="1097" spans="1:4">
      <c r="A1097" s="55" t="s">
        <v>1719</v>
      </c>
      <c r="B1097" s="3">
        <v>7044</v>
      </c>
      <c r="D1097" s="55" t="s">
        <v>1718</v>
      </c>
    </row>
    <row r="1099" spans="1:4">
      <c r="A1099" s="55" t="s">
        <v>1731</v>
      </c>
      <c r="B1099" s="53">
        <f>B1085</f>
        <v>2152</v>
      </c>
      <c r="D1099" s="67">
        <f>B1099/B1084</f>
        <v>2.7811522655018222E-2</v>
      </c>
    </row>
    <row r="1100" spans="1:4">
      <c r="A1100" s="55" t="s">
        <v>1718</v>
      </c>
      <c r="B1100" s="53">
        <f>SUM(B1086:B1097)</f>
        <v>75226</v>
      </c>
      <c r="D1100" s="67">
        <f>B1100/B1084</f>
        <v>0.97218847734498182</v>
      </c>
    </row>
  </sheetData>
  <printOptions gridLinesSet="0"/>
  <pageMargins left="0.78740157480314965" right="0" top="0.51181102362204722" bottom="0.51181102362204722" header="0.51181102362204722" footer="0.51181102362204722"/>
  <pageSetup paperSize="9" scale="71" orientation="portrait" horizontalDpi="300" verticalDpi="300"/>
  <headerFooter alignWithMargins="0">
    <oddFooter>&amp;C&amp;"Times New Roman,Regular"&amp;8&amp;P of &amp;N</oddFooter>
  </headerFooter>
  <ignoredErrors>
    <ignoredError sqref="B346 B438" unlockedFormula="1"/>
    <ignoredError sqref="B382 B466:B467 B502:B504 B11:B12 B21:B23 B33:B35 B45:B47 B67 B78 B90 B102:B105 B114:B115 B144:B145 B179:B180 B236:B238 B261:B262 B274:B276 B289:B291 B304 B340:B343 B406:B407 B433:B435 B529:B531 B583:B584 B604:B605 B630:B631 B659:B661 B705:B706 B759:B760 B792:B793 B817:B818 B841:B842 B855:B857 B888:B889 B910:B911 B924:B925 B938:B940 B973:B975 B989:B991 B1004:B1006 B1026:B1028 B1080:B1081 B1099:B1100 B1041:B1042 B1056:B1058 B675:B676" formulaRange="1"/>
    <ignoredError sqref="B381" formulaRange="1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I797"/>
  <sheetViews>
    <sheetView showGridLines="0" workbookViewId="0"/>
  </sheetViews>
  <sheetFormatPr baseColWidth="10" defaultColWidth="12.6640625" defaultRowHeight="14" x14ac:dyDescent="0"/>
  <cols>
    <col min="1" max="1" width="51" style="328" customWidth="1"/>
    <col min="2" max="2" width="10" style="328" customWidth="1"/>
    <col min="3" max="3" width="2.33203125" style="328" customWidth="1"/>
    <col min="4" max="4" width="40.83203125" style="328" customWidth="1"/>
    <col min="5" max="16384" width="12.6640625" style="328"/>
  </cols>
  <sheetData>
    <row r="1" spans="1:4">
      <c r="A1" s="350" t="s">
        <v>5491</v>
      </c>
      <c r="B1" s="348">
        <f>SUM(B2:B11)</f>
        <v>75665</v>
      </c>
    </row>
    <row r="2" spans="1:4">
      <c r="A2" s="338" t="s">
        <v>700</v>
      </c>
      <c r="B2" s="9">
        <v>7231</v>
      </c>
      <c r="C2" s="336"/>
      <c r="D2" s="338" t="s">
        <v>5491</v>
      </c>
    </row>
    <row r="3" spans="1:4">
      <c r="A3" s="338" t="s">
        <v>5507</v>
      </c>
      <c r="B3" s="9">
        <v>8032</v>
      </c>
      <c r="C3" s="336"/>
      <c r="D3" s="338" t="s">
        <v>5491</v>
      </c>
    </row>
    <row r="4" spans="1:4">
      <c r="A4" s="338" t="s">
        <v>5506</v>
      </c>
      <c r="B4" s="9">
        <v>7875</v>
      </c>
      <c r="C4" s="336"/>
      <c r="D4" s="338" t="s">
        <v>5491</v>
      </c>
    </row>
    <row r="5" spans="1:4">
      <c r="A5" s="338" t="s">
        <v>5501</v>
      </c>
      <c r="B5" s="9">
        <v>6792</v>
      </c>
      <c r="C5" s="336"/>
      <c r="D5" s="338" t="s">
        <v>5491</v>
      </c>
    </row>
    <row r="6" spans="1:4">
      <c r="A6" s="338" t="s">
        <v>5500</v>
      </c>
      <c r="B6" s="9">
        <v>7780</v>
      </c>
      <c r="C6" s="336"/>
      <c r="D6" s="338" t="s">
        <v>5491</v>
      </c>
    </row>
    <row r="7" spans="1:4">
      <c r="A7" s="338" t="s">
        <v>397</v>
      </c>
      <c r="B7" s="9">
        <v>7815</v>
      </c>
      <c r="C7" s="336"/>
      <c r="D7" s="338" t="s">
        <v>5491</v>
      </c>
    </row>
    <row r="8" spans="1:4">
      <c r="A8" s="338" t="s">
        <v>5495</v>
      </c>
      <c r="B8" s="9">
        <v>7928</v>
      </c>
      <c r="C8" s="336"/>
      <c r="D8" s="338" t="s">
        <v>5491</v>
      </c>
    </row>
    <row r="9" spans="1:4">
      <c r="A9" s="338" t="s">
        <v>2834</v>
      </c>
      <c r="B9" s="9">
        <v>7314</v>
      </c>
      <c r="C9" s="336"/>
      <c r="D9" s="338" t="s">
        <v>5491</v>
      </c>
    </row>
    <row r="10" spans="1:4">
      <c r="A10" s="338" t="s">
        <v>5492</v>
      </c>
      <c r="B10" s="9">
        <v>6981</v>
      </c>
      <c r="C10" s="336"/>
      <c r="D10" s="338" t="s">
        <v>5490</v>
      </c>
    </row>
    <row r="11" spans="1:4">
      <c r="A11" s="338" t="s">
        <v>5503</v>
      </c>
      <c r="B11" s="9">
        <v>7917</v>
      </c>
      <c r="C11" s="336"/>
      <c r="D11" s="338" t="s">
        <v>5420</v>
      </c>
    </row>
    <row r="13" spans="1:4">
      <c r="A13" s="338" t="s">
        <v>5491</v>
      </c>
      <c r="B13" s="331">
        <f>SUM(B2:B9)</f>
        <v>60767</v>
      </c>
      <c r="D13" s="349">
        <f>B13/B1</f>
        <v>0.80310579528183446</v>
      </c>
    </row>
    <row r="14" spans="1:4">
      <c r="A14" s="338" t="s">
        <v>5490</v>
      </c>
      <c r="B14" s="331">
        <f>B10</f>
        <v>6981</v>
      </c>
      <c r="D14" s="349">
        <f>B14/B1</f>
        <v>9.2261944095684931E-2</v>
      </c>
    </row>
    <row r="15" spans="1:4">
      <c r="A15" s="338" t="s">
        <v>5420</v>
      </c>
      <c r="B15" s="331">
        <f>B11</f>
        <v>7917</v>
      </c>
      <c r="D15" s="349">
        <f>B15/B1</f>
        <v>0.10463226062248067</v>
      </c>
    </row>
    <row r="18" spans="1:4">
      <c r="A18" s="350" t="s">
        <v>5651</v>
      </c>
      <c r="B18" s="348">
        <f>SUM(B19:B26)</f>
        <v>72454</v>
      </c>
    </row>
    <row r="19" spans="1:4">
      <c r="A19" s="338" t="s">
        <v>5509</v>
      </c>
      <c r="B19" s="9">
        <v>7730</v>
      </c>
      <c r="C19" s="336"/>
      <c r="D19" s="338" t="s">
        <v>5490</v>
      </c>
    </row>
    <row r="20" spans="1:4">
      <c r="A20" s="338" t="s">
        <v>5508</v>
      </c>
      <c r="B20" s="9">
        <v>7398</v>
      </c>
      <c r="C20" s="336"/>
      <c r="D20" s="338" t="s">
        <v>5490</v>
      </c>
    </row>
    <row r="21" spans="1:4">
      <c r="A21" s="338" t="s">
        <v>5499</v>
      </c>
      <c r="B21" s="9">
        <v>9423</v>
      </c>
      <c r="C21" s="336"/>
      <c r="D21" s="338" t="s">
        <v>5490</v>
      </c>
    </row>
    <row r="22" spans="1:4">
      <c r="A22" s="338" t="s">
        <v>5494</v>
      </c>
      <c r="B22" s="9">
        <v>8378</v>
      </c>
      <c r="C22" s="336"/>
      <c r="D22" s="338" t="s">
        <v>5490</v>
      </c>
    </row>
    <row r="23" spans="1:4">
      <c r="A23" s="338" t="s">
        <v>5493</v>
      </c>
      <c r="B23" s="9">
        <v>8430</v>
      </c>
      <c r="C23" s="336"/>
      <c r="D23" s="338" t="s">
        <v>5490</v>
      </c>
    </row>
    <row r="24" spans="1:4">
      <c r="A24" s="342" t="s">
        <v>5529</v>
      </c>
      <c r="B24" s="9">
        <v>11637</v>
      </c>
      <c r="C24" s="340"/>
      <c r="D24" s="342" t="s">
        <v>5512</v>
      </c>
    </row>
    <row r="25" spans="1:4">
      <c r="A25" s="342" t="s">
        <v>5527</v>
      </c>
      <c r="B25" s="9">
        <v>11263</v>
      </c>
      <c r="C25" s="340"/>
      <c r="D25" s="342" t="s">
        <v>5512</v>
      </c>
    </row>
    <row r="26" spans="1:4">
      <c r="A26" s="338" t="s">
        <v>5504</v>
      </c>
      <c r="B26" s="9">
        <v>8195</v>
      </c>
      <c r="C26" s="336"/>
      <c r="D26" s="338" t="s">
        <v>5448</v>
      </c>
    </row>
    <row r="28" spans="1:4">
      <c r="A28" s="338" t="s">
        <v>5490</v>
      </c>
      <c r="B28" s="331">
        <f>SUM(B19:B23)</f>
        <v>41359</v>
      </c>
      <c r="D28" s="349">
        <f>B28/B18</f>
        <v>0.57083114803875568</v>
      </c>
    </row>
    <row r="29" spans="1:4">
      <c r="A29" s="342" t="s">
        <v>5512</v>
      </c>
      <c r="B29" s="331">
        <f>SUM(B24:B25)</f>
        <v>22900</v>
      </c>
      <c r="D29" s="349">
        <f>B29/B18</f>
        <v>0.31606260523918622</v>
      </c>
    </row>
    <row r="30" spans="1:4">
      <c r="A30" s="338" t="s">
        <v>5448</v>
      </c>
      <c r="B30" s="331">
        <f>B26</f>
        <v>8195</v>
      </c>
      <c r="D30" s="349">
        <f>B30/B18</f>
        <v>0.11310624672205813</v>
      </c>
    </row>
    <row r="33" spans="1:4">
      <c r="A33" s="351" t="s">
        <v>5652</v>
      </c>
      <c r="B33" s="348">
        <f>SUM(B34:B38)</f>
        <v>74680</v>
      </c>
    </row>
    <row r="34" spans="1:4">
      <c r="A34" s="342" t="s">
        <v>5596</v>
      </c>
      <c r="B34" s="3">
        <v>12092</v>
      </c>
      <c r="C34" s="340"/>
      <c r="D34" s="342" t="s">
        <v>5575</v>
      </c>
    </row>
    <row r="35" spans="1:4">
      <c r="A35" s="342" t="s">
        <v>5595</v>
      </c>
      <c r="B35" s="3">
        <v>12663</v>
      </c>
      <c r="C35" s="340"/>
      <c r="D35" s="342" t="s">
        <v>5575</v>
      </c>
    </row>
    <row r="36" spans="1:4">
      <c r="A36" s="342" t="s">
        <v>5569</v>
      </c>
      <c r="B36" s="9">
        <v>16851</v>
      </c>
      <c r="C36" s="340"/>
      <c r="D36" s="342" t="s">
        <v>5513</v>
      </c>
    </row>
    <row r="37" spans="1:4">
      <c r="A37" s="342" t="s">
        <v>5548</v>
      </c>
      <c r="B37" s="9">
        <v>17137</v>
      </c>
      <c r="C37" s="340"/>
      <c r="D37" s="342" t="s">
        <v>5513</v>
      </c>
    </row>
    <row r="38" spans="1:4">
      <c r="A38" s="342" t="s">
        <v>5547</v>
      </c>
      <c r="B38" s="9">
        <v>15937</v>
      </c>
      <c r="C38" s="340"/>
      <c r="D38" s="342" t="s">
        <v>5513</v>
      </c>
    </row>
    <row r="40" spans="1:4">
      <c r="A40" s="342" t="s">
        <v>5575</v>
      </c>
      <c r="B40" s="331">
        <f>SUM(B34:B35)</f>
        <v>24755</v>
      </c>
      <c r="D40" s="349">
        <f>B40/B33</f>
        <v>0.33148098553829675</v>
      </c>
    </row>
    <row r="41" spans="1:4">
      <c r="A41" s="342" t="s">
        <v>5513</v>
      </c>
      <c r="B41" s="331">
        <f>SUM(B36:B38)</f>
        <v>49925</v>
      </c>
      <c r="D41" s="349">
        <f>B41/B33</f>
        <v>0.66851901446170325</v>
      </c>
    </row>
    <row r="44" spans="1:4">
      <c r="A44" s="344" t="s">
        <v>5223</v>
      </c>
      <c r="B44" s="345">
        <f>SUM(B45:B51)</f>
        <v>76641</v>
      </c>
    </row>
    <row r="45" spans="1:4">
      <c r="A45" s="329" t="s">
        <v>5248</v>
      </c>
      <c r="B45" s="9">
        <v>10789</v>
      </c>
      <c r="D45" s="329" t="s">
        <v>5223</v>
      </c>
    </row>
    <row r="46" spans="1:4">
      <c r="A46" s="329" t="s">
        <v>5234</v>
      </c>
      <c r="B46" s="9">
        <v>10973</v>
      </c>
      <c r="D46" s="329" t="s">
        <v>5223</v>
      </c>
    </row>
    <row r="47" spans="1:4">
      <c r="A47" s="329" t="s">
        <v>5233</v>
      </c>
      <c r="B47" s="9">
        <v>12089</v>
      </c>
      <c r="D47" s="329" t="s">
        <v>5223</v>
      </c>
    </row>
    <row r="48" spans="1:4">
      <c r="A48" s="329" t="s">
        <v>5232</v>
      </c>
      <c r="B48" s="9">
        <v>7981</v>
      </c>
      <c r="D48" s="329" t="s">
        <v>5223</v>
      </c>
    </row>
    <row r="49" spans="1:4">
      <c r="A49" s="329" t="s">
        <v>1915</v>
      </c>
      <c r="B49" s="9">
        <v>12317</v>
      </c>
      <c r="D49" s="329" t="s">
        <v>5223</v>
      </c>
    </row>
    <row r="50" spans="1:4">
      <c r="A50" s="329" t="s">
        <v>5229</v>
      </c>
      <c r="B50" s="9">
        <v>11245</v>
      </c>
      <c r="D50" s="329" t="s">
        <v>5223</v>
      </c>
    </row>
    <row r="51" spans="1:4">
      <c r="A51" s="329" t="s">
        <v>5227</v>
      </c>
      <c r="B51" s="9">
        <v>11247</v>
      </c>
      <c r="D51" s="329" t="s">
        <v>5223</v>
      </c>
    </row>
    <row r="52" spans="1:4">
      <c r="A52" s="329"/>
      <c r="B52" s="9"/>
      <c r="D52" s="329"/>
    </row>
    <row r="53" spans="1:4">
      <c r="A53" s="329" t="s">
        <v>5223</v>
      </c>
      <c r="B53" s="330">
        <f>SUM(B45:B51)</f>
        <v>76641</v>
      </c>
      <c r="D53" s="346">
        <f>B53/B44</f>
        <v>1</v>
      </c>
    </row>
    <row r="56" spans="1:4">
      <c r="A56" s="351" t="s">
        <v>5620</v>
      </c>
      <c r="B56" s="348">
        <f>SUM(B57:B63)</f>
        <v>74954</v>
      </c>
    </row>
    <row r="57" spans="1:4">
      <c r="A57" s="342" t="s">
        <v>5643</v>
      </c>
      <c r="B57" s="3">
        <v>10657</v>
      </c>
      <c r="C57" s="340"/>
      <c r="D57" s="342" t="s">
        <v>5620</v>
      </c>
    </row>
    <row r="58" spans="1:4">
      <c r="A58" s="342" t="s">
        <v>5642</v>
      </c>
      <c r="B58" s="3">
        <v>10773</v>
      </c>
      <c r="C58" s="340"/>
      <c r="D58" s="342" t="s">
        <v>5620</v>
      </c>
    </row>
    <row r="59" spans="1:4">
      <c r="A59" s="342" t="s">
        <v>5641</v>
      </c>
      <c r="B59" s="3">
        <v>10889</v>
      </c>
      <c r="C59" s="340"/>
      <c r="D59" s="342" t="s">
        <v>5620</v>
      </c>
    </row>
    <row r="60" spans="1:4">
      <c r="A60" s="342" t="s">
        <v>5638</v>
      </c>
      <c r="B60" s="3">
        <v>10949</v>
      </c>
      <c r="C60" s="340"/>
      <c r="D60" s="342" t="s">
        <v>5620</v>
      </c>
    </row>
    <row r="61" spans="1:4">
      <c r="A61" s="342" t="s">
        <v>5636</v>
      </c>
      <c r="B61" s="3">
        <v>11843</v>
      </c>
      <c r="C61" s="340"/>
      <c r="D61" s="342" t="s">
        <v>5620</v>
      </c>
    </row>
    <row r="62" spans="1:4">
      <c r="A62" s="342" t="s">
        <v>5631</v>
      </c>
      <c r="B62" s="3">
        <v>9841</v>
      </c>
      <c r="C62" s="340"/>
      <c r="D62" s="342" t="s">
        <v>5620</v>
      </c>
    </row>
    <row r="63" spans="1:4">
      <c r="A63" s="342" t="s">
        <v>5630</v>
      </c>
      <c r="B63" s="4">
        <v>10002</v>
      </c>
      <c r="C63" s="340"/>
      <c r="D63" s="342" t="s">
        <v>5618</v>
      </c>
    </row>
    <row r="65" spans="1:4">
      <c r="A65" s="342" t="s">
        <v>5620</v>
      </c>
      <c r="B65" s="331">
        <f>SUM(B57:B62)</f>
        <v>64952</v>
      </c>
      <c r="D65" s="349">
        <f>B65/B56</f>
        <v>0.86655815566881023</v>
      </c>
    </row>
    <row r="66" spans="1:4">
      <c r="A66" s="342" t="s">
        <v>5618</v>
      </c>
      <c r="B66" s="331">
        <f>B63</f>
        <v>10002</v>
      </c>
      <c r="D66" s="349">
        <f>B66/B56</f>
        <v>0.1334418443311898</v>
      </c>
    </row>
    <row r="69" spans="1:4">
      <c r="A69" s="351" t="s">
        <v>5618</v>
      </c>
      <c r="B69" s="348">
        <f>SUM(B70:B76)</f>
        <v>73686</v>
      </c>
    </row>
    <row r="70" spans="1:4">
      <c r="A70" s="342" t="s">
        <v>5637</v>
      </c>
      <c r="B70" s="3">
        <v>9911</v>
      </c>
      <c r="C70" s="340"/>
      <c r="D70" s="342" t="s">
        <v>5619</v>
      </c>
    </row>
    <row r="71" spans="1:4">
      <c r="A71" s="342" t="s">
        <v>1943</v>
      </c>
      <c r="B71" s="3">
        <v>11681</v>
      </c>
      <c r="C71" s="340"/>
      <c r="D71" s="342" t="s">
        <v>5619</v>
      </c>
    </row>
    <row r="72" spans="1:4">
      <c r="A72" s="342" t="s">
        <v>5640</v>
      </c>
      <c r="B72" s="3">
        <v>9418</v>
      </c>
      <c r="C72" s="340"/>
      <c r="D72" s="342" t="s">
        <v>5618</v>
      </c>
    </row>
    <row r="73" spans="1:4">
      <c r="A73" s="340" t="s">
        <v>5639</v>
      </c>
      <c r="B73" s="3">
        <v>10251</v>
      </c>
      <c r="C73" s="340"/>
      <c r="D73" s="342" t="s">
        <v>5618</v>
      </c>
    </row>
    <row r="74" spans="1:4">
      <c r="A74" s="342" t="s">
        <v>2187</v>
      </c>
      <c r="B74" s="3">
        <v>10364</v>
      </c>
      <c r="C74" s="340"/>
      <c r="D74" s="342" t="s">
        <v>5618</v>
      </c>
    </row>
    <row r="75" spans="1:4">
      <c r="A75" s="342" t="s">
        <v>5627</v>
      </c>
      <c r="B75" s="4">
        <v>11248</v>
      </c>
      <c r="C75" s="340"/>
      <c r="D75" s="342" t="s">
        <v>5618</v>
      </c>
    </row>
    <row r="76" spans="1:4">
      <c r="A76" s="342" t="s">
        <v>4826</v>
      </c>
      <c r="B76" s="4">
        <v>10813</v>
      </c>
      <c r="C76" s="340"/>
      <c r="D76" s="342" t="s">
        <v>5618</v>
      </c>
    </row>
    <row r="78" spans="1:4">
      <c r="A78" s="342" t="s">
        <v>5619</v>
      </c>
      <c r="B78" s="331">
        <f>SUM(B70:B71)</f>
        <v>21592</v>
      </c>
      <c r="D78" s="349">
        <f>B78/B69</f>
        <v>0.29302716934017314</v>
      </c>
    </row>
    <row r="79" spans="1:4">
      <c r="A79" s="342" t="s">
        <v>5618</v>
      </c>
      <c r="B79" s="331">
        <f>SUM(B72:B76)</f>
        <v>52094</v>
      </c>
      <c r="D79" s="349">
        <f>B79/B69</f>
        <v>0.70697283065982686</v>
      </c>
    </row>
    <row r="82" spans="1:4">
      <c r="A82" s="351" t="s">
        <v>5600</v>
      </c>
      <c r="B82" s="348">
        <f>SUM(B83:B91)</f>
        <v>76601</v>
      </c>
    </row>
    <row r="83" spans="1:4">
      <c r="A83" s="342" t="s">
        <v>5614</v>
      </c>
      <c r="B83" s="9">
        <v>8906</v>
      </c>
      <c r="C83" s="340"/>
      <c r="D83" s="342" t="s">
        <v>5600</v>
      </c>
    </row>
    <row r="84" spans="1:4">
      <c r="A84" s="342" t="s">
        <v>5612</v>
      </c>
      <c r="B84" s="9">
        <v>8249</v>
      </c>
      <c r="C84" s="340"/>
      <c r="D84" s="342" t="s">
        <v>5600</v>
      </c>
    </row>
    <row r="85" spans="1:4">
      <c r="A85" s="342" t="s">
        <v>5609</v>
      </c>
      <c r="B85" s="9">
        <v>7828</v>
      </c>
      <c r="C85" s="340"/>
      <c r="D85" s="342" t="s">
        <v>5600</v>
      </c>
    </row>
    <row r="86" spans="1:4">
      <c r="A86" s="342" t="s">
        <v>5605</v>
      </c>
      <c r="B86" s="9">
        <v>8567</v>
      </c>
      <c r="C86" s="340"/>
      <c r="D86" s="342" t="s">
        <v>5600</v>
      </c>
    </row>
    <row r="87" spans="1:4">
      <c r="A87" s="342" t="s">
        <v>5602</v>
      </c>
      <c r="B87" s="9">
        <v>8582</v>
      </c>
      <c r="C87" s="340"/>
      <c r="D87" s="342" t="s">
        <v>5600</v>
      </c>
    </row>
    <row r="88" spans="1:4">
      <c r="A88" s="342" t="s">
        <v>5610</v>
      </c>
      <c r="B88" s="9">
        <v>8779</v>
      </c>
      <c r="C88" s="340"/>
      <c r="D88" s="342" t="s">
        <v>5599</v>
      </c>
    </row>
    <row r="89" spans="1:4">
      <c r="A89" s="342" t="s">
        <v>5604</v>
      </c>
      <c r="B89" s="9">
        <v>9125</v>
      </c>
      <c r="C89" s="340"/>
      <c r="D89" s="342" t="s">
        <v>5599</v>
      </c>
    </row>
    <row r="90" spans="1:4">
      <c r="A90" s="342" t="s">
        <v>5603</v>
      </c>
      <c r="B90" s="9">
        <v>8198</v>
      </c>
      <c r="C90" s="340"/>
      <c r="D90" s="342" t="s">
        <v>5599</v>
      </c>
    </row>
    <row r="91" spans="1:4">
      <c r="A91" s="342" t="s">
        <v>5601</v>
      </c>
      <c r="B91" s="9">
        <v>8367</v>
      </c>
      <c r="C91" s="340"/>
      <c r="D91" s="342" t="s">
        <v>5599</v>
      </c>
    </row>
    <row r="93" spans="1:4">
      <c r="A93" s="342" t="s">
        <v>5600</v>
      </c>
      <c r="B93" s="331">
        <f>SUM(B83:B87)</f>
        <v>42132</v>
      </c>
      <c r="D93" s="349">
        <f>B93/B82</f>
        <v>0.55001892925679818</v>
      </c>
    </row>
    <row r="94" spans="1:4">
      <c r="A94" s="342" t="s">
        <v>5599</v>
      </c>
      <c r="B94" s="331">
        <f>SUM(B88:B91)</f>
        <v>34469</v>
      </c>
      <c r="D94" s="349">
        <f>B94/B82</f>
        <v>0.44998107074320176</v>
      </c>
    </row>
    <row r="97" spans="1:4">
      <c r="A97" s="351" t="s">
        <v>5574</v>
      </c>
      <c r="B97" s="348">
        <f>SUM(B98:B103)</f>
        <v>74899</v>
      </c>
    </row>
    <row r="98" spans="1:4">
      <c r="A98" s="342" t="s">
        <v>5592</v>
      </c>
      <c r="B98" s="3">
        <v>13093</v>
      </c>
      <c r="C98" s="340"/>
      <c r="D98" s="342" t="s">
        <v>5574</v>
      </c>
    </row>
    <row r="99" spans="1:4">
      <c r="A99" s="342" t="s">
        <v>5591</v>
      </c>
      <c r="B99" s="3">
        <v>12481</v>
      </c>
      <c r="C99" s="340"/>
      <c r="D99" s="342" t="s">
        <v>5574</v>
      </c>
    </row>
    <row r="100" spans="1:4">
      <c r="A100" s="342" t="s">
        <v>5585</v>
      </c>
      <c r="B100" s="3">
        <v>13141</v>
      </c>
      <c r="C100" s="340"/>
      <c r="D100" s="342" t="s">
        <v>5574</v>
      </c>
    </row>
    <row r="101" spans="1:4">
      <c r="A101" s="342" t="s">
        <v>5582</v>
      </c>
      <c r="B101" s="3">
        <v>12677</v>
      </c>
      <c r="C101" s="340"/>
      <c r="D101" s="342" t="s">
        <v>5574</v>
      </c>
    </row>
    <row r="102" spans="1:4">
      <c r="A102" s="342" t="s">
        <v>5581</v>
      </c>
      <c r="B102" s="3">
        <v>14345</v>
      </c>
      <c r="C102" s="340"/>
      <c r="D102" s="342" t="s">
        <v>5574</v>
      </c>
    </row>
    <row r="103" spans="1:4">
      <c r="A103" s="338" t="s">
        <v>5497</v>
      </c>
      <c r="B103" s="9">
        <v>9162</v>
      </c>
      <c r="C103" s="336"/>
      <c r="D103" s="338" t="s">
        <v>5420</v>
      </c>
    </row>
    <row r="105" spans="1:4">
      <c r="A105" s="342" t="s">
        <v>5574</v>
      </c>
      <c r="B105" s="331">
        <f>SUM(B98:B102)</f>
        <v>65737</v>
      </c>
      <c r="D105" s="349">
        <f>B105/B97</f>
        <v>0.87767526936274187</v>
      </c>
    </row>
    <row r="106" spans="1:4">
      <c r="A106" s="338" t="s">
        <v>5420</v>
      </c>
      <c r="B106" s="331">
        <f>B103</f>
        <v>9162</v>
      </c>
      <c r="D106" s="349">
        <f>B106/B97</f>
        <v>0.12232473063725817</v>
      </c>
    </row>
    <row r="109" spans="1:4">
      <c r="A109" s="351" t="s">
        <v>5573</v>
      </c>
      <c r="B109" s="328">
        <f>SUM(B110:B117)</f>
        <v>77167</v>
      </c>
    </row>
    <row r="110" spans="1:4">
      <c r="A110" s="342" t="s">
        <v>5580</v>
      </c>
      <c r="B110" s="3">
        <v>67</v>
      </c>
      <c r="C110" s="340"/>
      <c r="D110" s="342" t="s">
        <v>5574</v>
      </c>
    </row>
    <row r="111" spans="1:4">
      <c r="A111" s="342" t="s">
        <v>5589</v>
      </c>
      <c r="B111" s="3">
        <v>12647</v>
      </c>
      <c r="C111" s="340"/>
      <c r="D111" s="342" t="s">
        <v>5573</v>
      </c>
    </row>
    <row r="112" spans="1:4">
      <c r="A112" s="342" t="s">
        <v>5588</v>
      </c>
      <c r="B112" s="3">
        <v>12811</v>
      </c>
      <c r="C112" s="340"/>
      <c r="D112" s="342" t="s">
        <v>5573</v>
      </c>
    </row>
    <row r="113" spans="1:4">
      <c r="A113" s="342" t="s">
        <v>5587</v>
      </c>
      <c r="B113" s="4">
        <v>12662</v>
      </c>
      <c r="C113" s="340"/>
      <c r="D113" s="342" t="s">
        <v>5573</v>
      </c>
    </row>
    <row r="114" spans="1:4">
      <c r="A114" s="342" t="s">
        <v>5586</v>
      </c>
      <c r="B114" s="4">
        <v>12347</v>
      </c>
      <c r="C114" s="340"/>
      <c r="D114" s="342" t="s">
        <v>5573</v>
      </c>
    </row>
    <row r="115" spans="1:4">
      <c r="A115" s="342" t="s">
        <v>5580</v>
      </c>
      <c r="B115" s="4">
        <v>11614</v>
      </c>
      <c r="C115" s="340"/>
      <c r="D115" s="342" t="s">
        <v>5573</v>
      </c>
    </row>
    <row r="116" spans="1:4">
      <c r="A116" s="342" t="s">
        <v>5577</v>
      </c>
      <c r="B116" s="4">
        <v>14984</v>
      </c>
      <c r="C116" s="340"/>
      <c r="D116" s="342" t="s">
        <v>5573</v>
      </c>
    </row>
    <row r="117" spans="1:4">
      <c r="A117" s="342" t="s">
        <v>5580</v>
      </c>
      <c r="B117" s="4">
        <v>35</v>
      </c>
      <c r="C117" s="340"/>
      <c r="D117" s="342" t="s">
        <v>5572</v>
      </c>
    </row>
    <row r="120" spans="1:4">
      <c r="A120" s="350" t="s">
        <v>5469</v>
      </c>
      <c r="B120" s="348">
        <f>SUM(B121:B129)</f>
        <v>72729</v>
      </c>
    </row>
    <row r="121" spans="1:4">
      <c r="A121" s="338" t="s">
        <v>5488</v>
      </c>
      <c r="B121" s="3">
        <v>10384</v>
      </c>
      <c r="C121" s="336"/>
      <c r="D121" s="338" t="s">
        <v>5469</v>
      </c>
    </row>
    <row r="122" spans="1:4">
      <c r="A122" s="338" t="s">
        <v>5487</v>
      </c>
      <c r="B122" s="3">
        <v>7028</v>
      </c>
      <c r="C122" s="336"/>
      <c r="D122" s="338" t="s">
        <v>5469</v>
      </c>
    </row>
    <row r="123" spans="1:4">
      <c r="A123" s="338" t="s">
        <v>5485</v>
      </c>
      <c r="B123" s="3">
        <v>10961</v>
      </c>
      <c r="C123" s="336"/>
      <c r="D123" s="338" t="s">
        <v>5469</v>
      </c>
    </row>
    <row r="124" spans="1:4">
      <c r="A124" s="338" t="s">
        <v>5483</v>
      </c>
      <c r="B124" s="3">
        <v>7845</v>
      </c>
      <c r="C124" s="336"/>
      <c r="D124" s="338" t="s">
        <v>5469</v>
      </c>
    </row>
    <row r="125" spans="1:4">
      <c r="A125" s="338" t="s">
        <v>5479</v>
      </c>
      <c r="B125" s="3">
        <v>6751</v>
      </c>
      <c r="C125" s="336"/>
      <c r="D125" s="338" t="s">
        <v>5469</v>
      </c>
    </row>
    <row r="126" spans="1:4">
      <c r="A126" s="338" t="s">
        <v>5473</v>
      </c>
      <c r="B126" s="3">
        <v>2875</v>
      </c>
      <c r="C126" s="336"/>
      <c r="D126" s="338" t="s">
        <v>5469</v>
      </c>
    </row>
    <row r="127" spans="1:4">
      <c r="A127" s="338" t="s">
        <v>1312</v>
      </c>
      <c r="B127" s="3">
        <v>10517</v>
      </c>
      <c r="C127" s="336"/>
      <c r="D127" s="338" t="s">
        <v>5469</v>
      </c>
    </row>
    <row r="128" spans="1:4">
      <c r="A128" s="338" t="s">
        <v>5470</v>
      </c>
      <c r="B128" s="4">
        <v>12174</v>
      </c>
      <c r="C128" s="336"/>
      <c r="D128" s="338" t="s">
        <v>5469</v>
      </c>
    </row>
    <row r="129" spans="1:4">
      <c r="A129" s="338" t="s">
        <v>5473</v>
      </c>
      <c r="B129" s="4">
        <v>4194</v>
      </c>
      <c r="C129" s="336"/>
      <c r="D129" s="338" t="s">
        <v>5468</v>
      </c>
    </row>
    <row r="131" spans="1:4">
      <c r="A131" s="338" t="s">
        <v>5469</v>
      </c>
      <c r="B131" s="331">
        <f>SUM(B121:B128)</f>
        <v>68535</v>
      </c>
      <c r="D131" s="349">
        <f>B131/B120</f>
        <v>0.94233386957059773</v>
      </c>
    </row>
    <row r="132" spans="1:4">
      <c r="A132" s="338" t="s">
        <v>5468</v>
      </c>
      <c r="B132" s="331">
        <f>B129</f>
        <v>4194</v>
      </c>
      <c r="D132" s="349">
        <f>B132/B120</f>
        <v>5.7666130429402301E-2</v>
      </c>
    </row>
    <row r="135" spans="1:4">
      <c r="A135" s="350" t="s">
        <v>5653</v>
      </c>
      <c r="B135" s="348">
        <f>SUM(B136:B142)</f>
        <v>71593</v>
      </c>
    </row>
    <row r="136" spans="1:4">
      <c r="A136" s="338" t="s">
        <v>5486</v>
      </c>
      <c r="B136" s="4">
        <v>12121</v>
      </c>
      <c r="C136" s="336"/>
      <c r="D136" s="338" t="s">
        <v>5468</v>
      </c>
    </row>
    <row r="137" spans="1:4">
      <c r="A137" s="338" t="s">
        <v>5477</v>
      </c>
      <c r="B137" s="4">
        <v>10922</v>
      </c>
      <c r="C137" s="336"/>
      <c r="D137" s="338" t="s">
        <v>5468</v>
      </c>
    </row>
    <row r="138" spans="1:4">
      <c r="A138" s="338" t="s">
        <v>5472</v>
      </c>
      <c r="B138" s="4">
        <v>3440</v>
      </c>
      <c r="C138" s="336"/>
      <c r="D138" s="338" t="s">
        <v>5468</v>
      </c>
    </row>
    <row r="139" spans="1:4">
      <c r="A139" s="338" t="s">
        <v>5481</v>
      </c>
      <c r="B139" s="3">
        <v>12233</v>
      </c>
      <c r="C139" s="336"/>
      <c r="D139" s="338" t="s">
        <v>5467</v>
      </c>
    </row>
    <row r="140" spans="1:4">
      <c r="A140" s="338" t="s">
        <v>5480</v>
      </c>
      <c r="B140" s="3">
        <v>11324</v>
      </c>
      <c r="C140" s="336"/>
      <c r="D140" s="338" t="s">
        <v>5467</v>
      </c>
    </row>
    <row r="141" spans="1:4">
      <c r="A141" s="338" t="s">
        <v>5475</v>
      </c>
      <c r="B141" s="3">
        <v>12842</v>
      </c>
      <c r="C141" s="336"/>
      <c r="D141" s="338" t="s">
        <v>5467</v>
      </c>
    </row>
    <row r="142" spans="1:4">
      <c r="A142" s="338" t="s">
        <v>5472</v>
      </c>
      <c r="B142" s="3">
        <v>8711</v>
      </c>
      <c r="C142" s="336"/>
      <c r="D142" s="338" t="s">
        <v>5467</v>
      </c>
    </row>
    <row r="144" spans="1:4">
      <c r="A144" s="338" t="s">
        <v>5468</v>
      </c>
      <c r="B144" s="331">
        <f>SUM(B136:B138)</f>
        <v>26483</v>
      </c>
      <c r="D144" s="349">
        <f>B144/B135</f>
        <v>0.36991046610702166</v>
      </c>
    </row>
    <row r="145" spans="1:4">
      <c r="A145" s="338" t="s">
        <v>5467</v>
      </c>
      <c r="B145" s="331">
        <f>SUM(B139:B142)</f>
        <v>45110</v>
      </c>
      <c r="D145" s="349">
        <f>B145/B135</f>
        <v>0.63008953389297839</v>
      </c>
    </row>
    <row r="148" spans="1:4">
      <c r="A148" s="350" t="s">
        <v>5654</v>
      </c>
      <c r="B148" s="352">
        <f>SUM(B149:B157)</f>
        <v>74312</v>
      </c>
      <c r="C148" s="336"/>
      <c r="D148" s="336"/>
    </row>
    <row r="149" spans="1:4">
      <c r="A149" s="338" t="s">
        <v>5471</v>
      </c>
      <c r="B149" s="3">
        <v>1665</v>
      </c>
      <c r="C149" s="336"/>
      <c r="D149" s="338" t="s">
        <v>5469</v>
      </c>
    </row>
    <row r="150" spans="1:4">
      <c r="A150" s="338" t="s">
        <v>5489</v>
      </c>
      <c r="B150" s="4">
        <v>11142</v>
      </c>
      <c r="C150" s="336"/>
      <c r="D150" s="338" t="s">
        <v>5468</v>
      </c>
    </row>
    <row r="151" spans="1:4">
      <c r="A151" s="338" t="s">
        <v>5478</v>
      </c>
      <c r="B151" s="4">
        <v>11263</v>
      </c>
      <c r="C151" s="336"/>
      <c r="D151" s="338" t="s">
        <v>5468</v>
      </c>
    </row>
    <row r="152" spans="1:4">
      <c r="A152" s="338" t="s">
        <v>5476</v>
      </c>
      <c r="B152" s="4">
        <v>8390</v>
      </c>
      <c r="C152" s="336"/>
      <c r="D152" s="338" t="s">
        <v>5468</v>
      </c>
    </row>
    <row r="153" spans="1:4">
      <c r="A153" s="338" t="s">
        <v>5474</v>
      </c>
      <c r="B153" s="4">
        <v>8865</v>
      </c>
      <c r="C153" s="336"/>
      <c r="D153" s="338" t="s">
        <v>5468</v>
      </c>
    </row>
    <row r="154" spans="1:4">
      <c r="A154" s="338" t="s">
        <v>5484</v>
      </c>
      <c r="B154" s="3">
        <v>11443</v>
      </c>
      <c r="C154" s="336"/>
      <c r="D154" s="338" t="s">
        <v>5467</v>
      </c>
    </row>
    <row r="155" spans="1:4">
      <c r="A155" s="338" t="s">
        <v>5482</v>
      </c>
      <c r="B155" s="3">
        <v>7729</v>
      </c>
      <c r="C155" s="336"/>
      <c r="D155" s="338" t="s">
        <v>5467</v>
      </c>
    </row>
    <row r="156" spans="1:4">
      <c r="A156" s="338" t="s">
        <v>5471</v>
      </c>
      <c r="B156" s="3">
        <v>6448</v>
      </c>
      <c r="C156" s="336"/>
      <c r="D156" s="338" t="s">
        <v>5467</v>
      </c>
    </row>
    <row r="157" spans="1:4">
      <c r="A157" s="338" t="s">
        <v>5505</v>
      </c>
      <c r="B157" s="9">
        <v>7367</v>
      </c>
      <c r="C157" s="336"/>
      <c r="D157" s="338" t="s">
        <v>5448</v>
      </c>
    </row>
    <row r="158" spans="1:4">
      <c r="A158" s="336"/>
      <c r="B158" s="336"/>
      <c r="C158" s="336"/>
      <c r="D158" s="336"/>
    </row>
    <row r="159" spans="1:4">
      <c r="A159" s="338" t="s">
        <v>5469</v>
      </c>
      <c r="B159" s="339">
        <f>B149</f>
        <v>1665</v>
      </c>
      <c r="C159" s="336"/>
      <c r="D159" s="353">
        <f>B159/B148</f>
        <v>2.2405533426633654E-2</v>
      </c>
    </row>
    <row r="160" spans="1:4">
      <c r="A160" s="338" t="s">
        <v>5468</v>
      </c>
      <c r="B160" s="337">
        <f>SUM(B150:B153)</f>
        <v>39660</v>
      </c>
      <c r="C160" s="336"/>
      <c r="D160" s="353">
        <f>B160/B148</f>
        <v>0.53369576918936379</v>
      </c>
    </row>
    <row r="161" spans="1:4">
      <c r="A161" s="338" t="s">
        <v>5467</v>
      </c>
      <c r="B161" s="337">
        <f>SUM(B154:B156)</f>
        <v>25620</v>
      </c>
      <c r="C161" s="336"/>
      <c r="D161" s="353">
        <f>B161/B148</f>
        <v>0.34476262245666917</v>
      </c>
    </row>
    <row r="162" spans="1:4">
      <c r="A162" s="338" t="s">
        <v>5448</v>
      </c>
      <c r="B162" s="337">
        <f>B157</f>
        <v>7367</v>
      </c>
      <c r="C162" s="336"/>
      <c r="D162" s="353">
        <f>B162/B148</f>
        <v>9.9136074927333409E-2</v>
      </c>
    </row>
    <row r="163" spans="1:4">
      <c r="A163" s="336"/>
      <c r="B163" s="337"/>
      <c r="C163" s="336"/>
      <c r="D163" s="336"/>
    </row>
    <row r="164" spans="1:4">
      <c r="A164" s="329"/>
      <c r="B164" s="330"/>
      <c r="D164" s="346"/>
    </row>
    <row r="165" spans="1:4">
      <c r="A165" s="344" t="s">
        <v>5222</v>
      </c>
      <c r="B165" s="345">
        <f>SUM(B166:B172)</f>
        <v>77061</v>
      </c>
      <c r="D165" s="346"/>
    </row>
    <row r="166" spans="1:4">
      <c r="A166" s="329" t="s">
        <v>5247</v>
      </c>
      <c r="B166" s="9">
        <v>7947</v>
      </c>
      <c r="D166" s="329" t="s">
        <v>5222</v>
      </c>
    </row>
    <row r="167" spans="1:4">
      <c r="A167" s="329" t="s">
        <v>5246</v>
      </c>
      <c r="B167" s="9">
        <v>11217</v>
      </c>
      <c r="D167" s="329" t="s">
        <v>5222</v>
      </c>
    </row>
    <row r="168" spans="1:4">
      <c r="A168" s="329" t="s">
        <v>5245</v>
      </c>
      <c r="B168" s="9">
        <v>10027</v>
      </c>
      <c r="D168" s="329" t="s">
        <v>5222</v>
      </c>
    </row>
    <row r="169" spans="1:4">
      <c r="A169" s="329" t="s">
        <v>5241</v>
      </c>
      <c r="B169" s="9">
        <v>11555</v>
      </c>
      <c r="D169" s="329" t="s">
        <v>5222</v>
      </c>
    </row>
    <row r="170" spans="1:4">
      <c r="A170" s="329" t="s">
        <v>5240</v>
      </c>
      <c r="B170" s="9">
        <v>11727</v>
      </c>
      <c r="D170" s="329" t="s">
        <v>5222</v>
      </c>
    </row>
    <row r="171" spans="1:4">
      <c r="A171" s="329" t="s">
        <v>5231</v>
      </c>
      <c r="B171" s="9">
        <v>12648</v>
      </c>
      <c r="D171" s="329" t="s">
        <v>5222</v>
      </c>
    </row>
    <row r="172" spans="1:4">
      <c r="A172" s="329" t="s">
        <v>5224</v>
      </c>
      <c r="B172" s="9">
        <v>11940</v>
      </c>
      <c r="D172" s="329" t="s">
        <v>5222</v>
      </c>
    </row>
    <row r="173" spans="1:4">
      <c r="A173" s="329"/>
      <c r="B173" s="330"/>
      <c r="D173" s="346"/>
    </row>
    <row r="174" spans="1:4">
      <c r="A174" s="329" t="s">
        <v>5222</v>
      </c>
      <c r="B174" s="330">
        <f>SUM(B166:B172)</f>
        <v>77061</v>
      </c>
      <c r="D174" s="346">
        <f>B174/B165</f>
        <v>1</v>
      </c>
    </row>
    <row r="175" spans="1:4">
      <c r="A175" s="329"/>
      <c r="B175" s="330"/>
      <c r="D175" s="346"/>
    </row>
    <row r="176" spans="1:4">
      <c r="A176" s="329"/>
      <c r="B176" s="330"/>
      <c r="D176" s="346"/>
    </row>
    <row r="177" spans="1:4">
      <c r="A177" s="351" t="s">
        <v>5540</v>
      </c>
      <c r="B177" s="345">
        <f>SUM(B178:B182)</f>
        <v>77287</v>
      </c>
      <c r="D177" s="346"/>
    </row>
    <row r="178" spans="1:4">
      <c r="A178" s="342" t="s">
        <v>5559</v>
      </c>
      <c r="B178" s="9">
        <v>15936</v>
      </c>
      <c r="C178" s="340"/>
      <c r="D178" s="342" t="s">
        <v>5540</v>
      </c>
    </row>
    <row r="179" spans="1:4">
      <c r="A179" s="342" t="s">
        <v>3148</v>
      </c>
      <c r="B179" s="9">
        <v>14805</v>
      </c>
      <c r="C179" s="340"/>
      <c r="D179" s="342" t="s">
        <v>5540</v>
      </c>
    </row>
    <row r="180" spans="1:4">
      <c r="A180" s="342" t="s">
        <v>5552</v>
      </c>
      <c r="B180" s="9">
        <v>15910</v>
      </c>
      <c r="C180" s="340"/>
      <c r="D180" s="342" t="s">
        <v>5540</v>
      </c>
    </row>
    <row r="181" spans="1:4">
      <c r="A181" s="342" t="s">
        <v>4904</v>
      </c>
      <c r="B181" s="9">
        <v>15264</v>
      </c>
      <c r="C181" s="340"/>
      <c r="D181" s="342" t="s">
        <v>5540</v>
      </c>
    </row>
    <row r="182" spans="1:4">
      <c r="A182" s="342" t="s">
        <v>5541</v>
      </c>
      <c r="B182" s="9">
        <v>15372</v>
      </c>
      <c r="C182" s="340"/>
      <c r="D182" s="342" t="s">
        <v>5540</v>
      </c>
    </row>
    <row r="183" spans="1:4">
      <c r="D183" s="346"/>
    </row>
    <row r="184" spans="1:4">
      <c r="A184" s="342" t="s">
        <v>5540</v>
      </c>
      <c r="B184" s="341">
        <f>SUM(B178:B182)</f>
        <v>77287</v>
      </c>
      <c r="D184" s="346">
        <f>B184/B177</f>
        <v>1</v>
      </c>
    </row>
    <row r="185" spans="1:4">
      <c r="A185" s="329"/>
      <c r="B185" s="330"/>
      <c r="D185" s="346"/>
    </row>
    <row r="186" spans="1:4">
      <c r="A186" s="329"/>
      <c r="B186" s="330"/>
      <c r="D186" s="346"/>
    </row>
    <row r="187" spans="1:4">
      <c r="A187" s="344" t="s">
        <v>5647</v>
      </c>
      <c r="B187" s="347">
        <f>SUM(B188:B197)</f>
        <v>75259</v>
      </c>
      <c r="D187" s="329"/>
    </row>
    <row r="188" spans="1:4">
      <c r="A188" s="329" t="s">
        <v>5239</v>
      </c>
      <c r="B188" s="9">
        <v>7623</v>
      </c>
      <c r="D188" s="329" t="s">
        <v>5176</v>
      </c>
    </row>
    <row r="189" spans="1:4">
      <c r="A189" s="329" t="s">
        <v>5238</v>
      </c>
      <c r="B189" s="9">
        <v>6209</v>
      </c>
      <c r="D189" s="329" t="s">
        <v>5176</v>
      </c>
    </row>
    <row r="190" spans="1:4">
      <c r="A190" s="329" t="s">
        <v>5230</v>
      </c>
      <c r="B190" s="9">
        <v>7535</v>
      </c>
      <c r="D190" s="329" t="s">
        <v>5176</v>
      </c>
    </row>
    <row r="191" spans="1:4">
      <c r="A191" s="328" t="s">
        <v>5184</v>
      </c>
      <c r="B191" s="9">
        <v>5618</v>
      </c>
      <c r="D191" s="328" t="s">
        <v>5176</v>
      </c>
    </row>
    <row r="192" spans="1:4">
      <c r="A192" s="328" t="s">
        <v>5183</v>
      </c>
      <c r="B192" s="9">
        <v>6187</v>
      </c>
      <c r="D192" s="328" t="s">
        <v>5176</v>
      </c>
    </row>
    <row r="193" spans="1:4">
      <c r="A193" s="328" t="s">
        <v>5182</v>
      </c>
      <c r="B193" s="9">
        <v>5629</v>
      </c>
      <c r="D193" s="328" t="s">
        <v>5176</v>
      </c>
    </row>
    <row r="194" spans="1:4">
      <c r="A194" s="329" t="s">
        <v>5242</v>
      </c>
      <c r="B194" s="9">
        <v>12994</v>
      </c>
      <c r="D194" s="329" t="s">
        <v>5221</v>
      </c>
    </row>
    <row r="195" spans="1:4">
      <c r="A195" s="329" t="s">
        <v>5236</v>
      </c>
      <c r="B195" s="9">
        <v>3955</v>
      </c>
      <c r="D195" s="329" t="s">
        <v>5221</v>
      </c>
    </row>
    <row r="196" spans="1:4">
      <c r="A196" s="329" t="s">
        <v>5235</v>
      </c>
      <c r="B196" s="9">
        <v>11526</v>
      </c>
      <c r="D196" s="329" t="s">
        <v>5221</v>
      </c>
    </row>
    <row r="197" spans="1:4">
      <c r="A197" s="329" t="s">
        <v>5228</v>
      </c>
      <c r="B197" s="9">
        <v>7983</v>
      </c>
      <c r="D197" s="329" t="s">
        <v>5221</v>
      </c>
    </row>
    <row r="199" spans="1:4">
      <c r="A199" s="328" t="s">
        <v>5176</v>
      </c>
      <c r="B199" s="331">
        <f>SUM(B188:B193)</f>
        <v>38801</v>
      </c>
      <c r="D199" s="349">
        <f>B199/B187</f>
        <v>0.51556624456875588</v>
      </c>
    </row>
    <row r="200" spans="1:4">
      <c r="A200" s="329" t="s">
        <v>5221</v>
      </c>
      <c r="B200" s="331">
        <f>SUM(B194:B197)</f>
        <v>36458</v>
      </c>
      <c r="D200" s="349">
        <f>B200/B187</f>
        <v>0.48443375543124412</v>
      </c>
    </row>
    <row r="201" spans="1:4">
      <c r="A201" s="329"/>
      <c r="B201" s="331"/>
      <c r="D201" s="349"/>
    </row>
    <row r="202" spans="1:4">
      <c r="A202" s="329"/>
      <c r="B202" s="331"/>
      <c r="D202" s="349"/>
    </row>
    <row r="203" spans="1:4">
      <c r="A203" s="344" t="s">
        <v>5650</v>
      </c>
      <c r="B203" s="348">
        <f>SUM(B204:B213)</f>
        <v>71470</v>
      </c>
      <c r="D203" s="349"/>
    </row>
    <row r="204" spans="1:4">
      <c r="A204" s="328" t="s">
        <v>5181</v>
      </c>
      <c r="B204" s="9">
        <v>8632</v>
      </c>
      <c r="D204" s="328" t="s">
        <v>5176</v>
      </c>
    </row>
    <row r="205" spans="1:4">
      <c r="A205" s="328" t="s">
        <v>5180</v>
      </c>
      <c r="B205" s="9">
        <v>5017</v>
      </c>
      <c r="D205" s="328" t="s">
        <v>5176</v>
      </c>
    </row>
    <row r="206" spans="1:4">
      <c r="A206" s="329" t="s">
        <v>5193</v>
      </c>
      <c r="B206" s="9">
        <v>8529</v>
      </c>
      <c r="D206" s="329" t="s">
        <v>5173</v>
      </c>
    </row>
    <row r="207" spans="1:4">
      <c r="A207" s="329" t="s">
        <v>5188</v>
      </c>
      <c r="B207" s="9">
        <v>5791</v>
      </c>
      <c r="D207" s="329" t="s">
        <v>5173</v>
      </c>
    </row>
    <row r="208" spans="1:4">
      <c r="A208" s="328" t="s">
        <v>3098</v>
      </c>
      <c r="B208" s="9">
        <v>8430</v>
      </c>
      <c r="D208" s="329" t="s">
        <v>5173</v>
      </c>
    </row>
    <row r="209" spans="1:4">
      <c r="A209" s="329" t="s">
        <v>5174</v>
      </c>
      <c r="B209" s="9">
        <v>8583</v>
      </c>
      <c r="D209" s="329" t="s">
        <v>5173</v>
      </c>
    </row>
    <row r="210" spans="1:4">
      <c r="A210" s="329" t="s">
        <v>5198</v>
      </c>
      <c r="B210" s="9">
        <v>6268</v>
      </c>
      <c r="D210" s="329" t="s">
        <v>5186</v>
      </c>
    </row>
    <row r="211" spans="1:4">
      <c r="A211" s="329" t="s">
        <v>5197</v>
      </c>
      <c r="B211" s="9">
        <v>7204</v>
      </c>
      <c r="D211" s="329" t="s">
        <v>5186</v>
      </c>
    </row>
    <row r="212" spans="1:4">
      <c r="A212" s="329" t="s">
        <v>5189</v>
      </c>
      <c r="B212" s="9">
        <v>4495</v>
      </c>
      <c r="D212" s="329" t="s">
        <v>5186</v>
      </c>
    </row>
    <row r="213" spans="1:4">
      <c r="A213" s="329" t="s">
        <v>5187</v>
      </c>
      <c r="B213" s="9">
        <v>8521</v>
      </c>
      <c r="D213" s="329" t="s">
        <v>5186</v>
      </c>
    </row>
    <row r="215" spans="1:4">
      <c r="A215" s="328" t="s">
        <v>5176</v>
      </c>
      <c r="B215" s="331">
        <f>SUM(B204:B205)</f>
        <v>13649</v>
      </c>
      <c r="D215" s="349">
        <f>B215/B203</f>
        <v>0.19097523436406885</v>
      </c>
    </row>
    <row r="216" spans="1:4">
      <c r="A216" s="329" t="s">
        <v>5173</v>
      </c>
      <c r="B216" s="331">
        <f>SUM(B206:B209)</f>
        <v>31333</v>
      </c>
      <c r="D216" s="349">
        <f>B216/B203</f>
        <v>0.43840772352035817</v>
      </c>
    </row>
    <row r="217" spans="1:4">
      <c r="A217" s="329" t="s">
        <v>5186</v>
      </c>
      <c r="B217" s="331">
        <f>SUM(B210:B213)</f>
        <v>26488</v>
      </c>
      <c r="D217" s="349">
        <f>B217/B203</f>
        <v>0.37061704211557295</v>
      </c>
    </row>
    <row r="220" spans="1:4">
      <c r="A220" s="344" t="s">
        <v>7549</v>
      </c>
      <c r="B220" s="345">
        <f>SUM(B221:B229)</f>
        <v>71733</v>
      </c>
    </row>
    <row r="221" spans="1:4">
      <c r="A221" s="329" t="s">
        <v>5199</v>
      </c>
      <c r="B221" s="9">
        <v>8502</v>
      </c>
      <c r="D221" s="329" t="s">
        <v>5173</v>
      </c>
    </row>
    <row r="222" spans="1:4">
      <c r="A222" s="329" t="s">
        <v>5196</v>
      </c>
      <c r="B222" s="9">
        <v>8218</v>
      </c>
      <c r="D222" s="329" t="s">
        <v>5173</v>
      </c>
    </row>
    <row r="223" spans="1:4">
      <c r="A223" s="329" t="s">
        <v>5194</v>
      </c>
      <c r="B223" s="9">
        <v>8953</v>
      </c>
      <c r="D223" s="329" t="s">
        <v>5173</v>
      </c>
    </row>
    <row r="224" spans="1:4">
      <c r="A224" s="329" t="s">
        <v>5191</v>
      </c>
      <c r="B224" s="9">
        <v>7837</v>
      </c>
      <c r="D224" s="329" t="s">
        <v>5173</v>
      </c>
    </row>
    <row r="225" spans="1:4">
      <c r="A225" s="329" t="s">
        <v>5190</v>
      </c>
      <c r="B225" s="9">
        <v>5714</v>
      </c>
      <c r="D225" s="329" t="s">
        <v>5173</v>
      </c>
    </row>
    <row r="226" spans="1:4">
      <c r="A226" s="329" t="s">
        <v>5195</v>
      </c>
      <c r="B226" s="9">
        <v>7717</v>
      </c>
      <c r="D226" s="329" t="s">
        <v>5186</v>
      </c>
    </row>
    <row r="227" spans="1:4">
      <c r="A227" s="329" t="s">
        <v>270</v>
      </c>
      <c r="B227" s="9">
        <v>8587</v>
      </c>
      <c r="D227" s="329" t="s">
        <v>5186</v>
      </c>
    </row>
    <row r="228" spans="1:4">
      <c r="A228" s="329" t="s">
        <v>5192</v>
      </c>
      <c r="B228" s="9">
        <v>8526</v>
      </c>
      <c r="D228" s="329" t="s">
        <v>5186</v>
      </c>
    </row>
    <row r="229" spans="1:4">
      <c r="A229" s="329" t="s">
        <v>3374</v>
      </c>
      <c r="B229" s="9">
        <v>7679</v>
      </c>
      <c r="D229" s="329" t="s">
        <v>5186</v>
      </c>
    </row>
    <row r="231" spans="1:4">
      <c r="A231" s="329" t="s">
        <v>5173</v>
      </c>
      <c r="B231" s="330">
        <f>SUM(B221:B225)</f>
        <v>39224</v>
      </c>
      <c r="D231" s="349">
        <f>B231/B220</f>
        <v>0.54680551489551532</v>
      </c>
    </row>
    <row r="232" spans="1:4">
      <c r="A232" s="329" t="s">
        <v>5186</v>
      </c>
      <c r="B232" s="330">
        <f>SUM(B226:B229)</f>
        <v>32509</v>
      </c>
      <c r="D232" s="349">
        <f>B232/B220</f>
        <v>0.45319448510448468</v>
      </c>
    </row>
    <row r="233" spans="1:4">
      <c r="A233" s="329"/>
      <c r="B233" s="331"/>
      <c r="D233" s="349"/>
    </row>
    <row r="234" spans="1:4">
      <c r="A234" s="329"/>
      <c r="B234" s="331"/>
      <c r="D234" s="349"/>
    </row>
    <row r="235" spans="1:4">
      <c r="A235" s="351" t="s">
        <v>5599</v>
      </c>
      <c r="B235" s="354">
        <f>SUM(B236:B244)</f>
        <v>77521</v>
      </c>
      <c r="C235" s="340"/>
      <c r="D235" s="340"/>
    </row>
    <row r="236" spans="1:4">
      <c r="A236" s="342" t="s">
        <v>5629</v>
      </c>
      <c r="B236" s="3">
        <v>11258</v>
      </c>
      <c r="C236" s="340"/>
      <c r="D236" s="342" t="s">
        <v>5619</v>
      </c>
    </row>
    <row r="237" spans="1:4">
      <c r="A237" s="342" t="s">
        <v>5615</v>
      </c>
      <c r="B237" s="9">
        <v>8115</v>
      </c>
      <c r="C237" s="340"/>
      <c r="D237" s="342" t="s">
        <v>5600</v>
      </c>
    </row>
    <row r="238" spans="1:4">
      <c r="A238" s="342" t="s">
        <v>5613</v>
      </c>
      <c r="B238" s="9">
        <v>8094</v>
      </c>
      <c r="C238" s="340"/>
      <c r="D238" s="342" t="s">
        <v>5600</v>
      </c>
    </row>
    <row r="239" spans="1:4">
      <c r="A239" s="342" t="s">
        <v>5611</v>
      </c>
      <c r="B239" s="9">
        <v>8670</v>
      </c>
      <c r="C239" s="340"/>
      <c r="D239" s="342" t="s">
        <v>5600</v>
      </c>
    </row>
    <row r="240" spans="1:4">
      <c r="A240" s="342" t="s">
        <v>5606</v>
      </c>
      <c r="B240" s="9">
        <v>8048</v>
      </c>
      <c r="C240" s="340"/>
      <c r="D240" s="342" t="s">
        <v>5600</v>
      </c>
    </row>
    <row r="241" spans="1:4">
      <c r="A241" s="342" t="s">
        <v>5608</v>
      </c>
      <c r="B241" s="9">
        <v>8800</v>
      </c>
      <c r="C241" s="340"/>
      <c r="D241" s="342" t="s">
        <v>5599</v>
      </c>
    </row>
    <row r="242" spans="1:4">
      <c r="A242" s="342" t="s">
        <v>5607</v>
      </c>
      <c r="B242" s="9">
        <v>7855</v>
      </c>
      <c r="C242" s="340"/>
      <c r="D242" s="342" t="s">
        <v>5599</v>
      </c>
    </row>
    <row r="243" spans="1:4">
      <c r="A243" s="342" t="s">
        <v>270</v>
      </c>
      <c r="B243" s="9">
        <v>8439</v>
      </c>
      <c r="C243" s="340"/>
      <c r="D243" s="342" t="s">
        <v>5599</v>
      </c>
    </row>
    <row r="244" spans="1:4">
      <c r="A244" s="342" t="s">
        <v>1312</v>
      </c>
      <c r="B244" s="9">
        <v>8242</v>
      </c>
      <c r="C244" s="340"/>
      <c r="D244" s="342" t="s">
        <v>5599</v>
      </c>
    </row>
    <row r="245" spans="1:4">
      <c r="A245" s="340"/>
      <c r="B245" s="340"/>
      <c r="C245" s="340"/>
      <c r="D245" s="340"/>
    </row>
    <row r="246" spans="1:4">
      <c r="A246" s="342" t="s">
        <v>5619</v>
      </c>
      <c r="B246" s="343">
        <f>B236</f>
        <v>11258</v>
      </c>
      <c r="C246" s="340"/>
      <c r="D246" s="355">
        <f>B246/B235</f>
        <v>0.14522516479405581</v>
      </c>
    </row>
    <row r="247" spans="1:4">
      <c r="A247" s="342" t="s">
        <v>5600</v>
      </c>
      <c r="B247" s="341">
        <f>SUM(B237:B240)</f>
        <v>32927</v>
      </c>
      <c r="C247" s="340"/>
      <c r="D247" s="355">
        <f>B247/B235</f>
        <v>0.42474942273706479</v>
      </c>
    </row>
    <row r="248" spans="1:4">
      <c r="A248" s="342" t="s">
        <v>5599</v>
      </c>
      <c r="B248" s="341">
        <f>SUM(B241:B244)</f>
        <v>33336</v>
      </c>
      <c r="C248" s="340"/>
      <c r="D248" s="355">
        <f>B248/B235</f>
        <v>0.43002541246887938</v>
      </c>
    </row>
    <row r="249" spans="1:4">
      <c r="A249" s="329"/>
      <c r="B249" s="331"/>
      <c r="D249" s="349"/>
    </row>
    <row r="250" spans="1:4">
      <c r="A250" s="329"/>
      <c r="B250" s="331"/>
      <c r="D250" s="349"/>
    </row>
    <row r="251" spans="1:4">
      <c r="A251" s="356" t="s">
        <v>5326</v>
      </c>
      <c r="B251" s="348">
        <f>SUM(B252:B269)</f>
        <v>71868</v>
      </c>
      <c r="D251" s="349"/>
    </row>
    <row r="252" spans="1:4">
      <c r="A252" s="333" t="s">
        <v>1499</v>
      </c>
      <c r="B252" s="3">
        <v>4219</v>
      </c>
      <c r="C252" s="332"/>
      <c r="D252" s="333" t="s">
        <v>5326</v>
      </c>
    </row>
    <row r="253" spans="1:4">
      <c r="A253" s="332" t="s">
        <v>5356</v>
      </c>
      <c r="B253" s="3">
        <v>4419</v>
      </c>
      <c r="C253" s="332"/>
      <c r="D253" s="333" t="s">
        <v>5326</v>
      </c>
    </row>
    <row r="254" spans="1:4">
      <c r="A254" s="333" t="s">
        <v>5355</v>
      </c>
      <c r="B254" s="3">
        <v>3991</v>
      </c>
      <c r="C254" s="332"/>
      <c r="D254" s="333" t="s">
        <v>5326</v>
      </c>
    </row>
    <row r="255" spans="1:4">
      <c r="A255" s="333" t="s">
        <v>5354</v>
      </c>
      <c r="B255" s="3">
        <v>4241</v>
      </c>
      <c r="C255" s="332"/>
      <c r="D255" s="333" t="s">
        <v>5326</v>
      </c>
    </row>
    <row r="256" spans="1:4">
      <c r="A256" s="333" t="s">
        <v>5353</v>
      </c>
      <c r="B256" s="3">
        <v>4407</v>
      </c>
      <c r="C256" s="332"/>
      <c r="D256" s="333" t="s">
        <v>5326</v>
      </c>
    </row>
    <row r="257" spans="1:4">
      <c r="A257" s="333" t="s">
        <v>5352</v>
      </c>
      <c r="B257" s="3">
        <v>2315</v>
      </c>
      <c r="C257" s="332"/>
      <c r="D257" s="333" t="s">
        <v>5326</v>
      </c>
    </row>
    <row r="258" spans="1:4">
      <c r="A258" s="333" t="s">
        <v>5350</v>
      </c>
      <c r="B258" s="3">
        <v>3889</v>
      </c>
      <c r="C258" s="332"/>
      <c r="D258" s="333" t="s">
        <v>5326</v>
      </c>
    </row>
    <row r="259" spans="1:4">
      <c r="A259" s="333" t="s">
        <v>5349</v>
      </c>
      <c r="B259" s="3">
        <v>4044</v>
      </c>
      <c r="C259" s="332"/>
      <c r="D259" s="333" t="s">
        <v>5326</v>
      </c>
    </row>
    <row r="260" spans="1:4">
      <c r="A260" s="333" t="s">
        <v>5348</v>
      </c>
      <c r="B260" s="3">
        <v>4082</v>
      </c>
      <c r="C260" s="332"/>
      <c r="D260" s="333" t="s">
        <v>5326</v>
      </c>
    </row>
    <row r="261" spans="1:4">
      <c r="A261" s="333" t="s">
        <v>5347</v>
      </c>
      <c r="B261" s="3">
        <v>4011</v>
      </c>
      <c r="C261" s="332"/>
      <c r="D261" s="333" t="s">
        <v>5326</v>
      </c>
    </row>
    <row r="262" spans="1:4">
      <c r="A262" s="333" t="s">
        <v>5343</v>
      </c>
      <c r="B262" s="3">
        <v>3954</v>
      </c>
      <c r="C262" s="332"/>
      <c r="D262" s="333" t="s">
        <v>5326</v>
      </c>
    </row>
    <row r="263" spans="1:4">
      <c r="A263" s="333" t="s">
        <v>5341</v>
      </c>
      <c r="B263" s="3">
        <v>4351</v>
      </c>
      <c r="C263" s="332"/>
      <c r="D263" s="333" t="s">
        <v>5326</v>
      </c>
    </row>
    <row r="264" spans="1:4">
      <c r="A264" s="333" t="s">
        <v>5335</v>
      </c>
      <c r="B264" s="3">
        <v>4753</v>
      </c>
      <c r="C264" s="332"/>
      <c r="D264" s="333" t="s">
        <v>5326</v>
      </c>
    </row>
    <row r="265" spans="1:4">
      <c r="A265" s="333" t="s">
        <v>5334</v>
      </c>
      <c r="B265" s="4">
        <v>4108</v>
      </c>
      <c r="C265" s="332"/>
      <c r="D265" s="333" t="s">
        <v>5326</v>
      </c>
    </row>
    <row r="266" spans="1:4">
      <c r="A266" s="333" t="s">
        <v>5332</v>
      </c>
      <c r="B266" s="4">
        <v>4456</v>
      </c>
      <c r="C266" s="332"/>
      <c r="D266" s="333" t="s">
        <v>5326</v>
      </c>
    </row>
    <row r="267" spans="1:4">
      <c r="A267" s="333" t="s">
        <v>5331</v>
      </c>
      <c r="B267" s="4">
        <v>4092</v>
      </c>
      <c r="C267" s="332"/>
      <c r="D267" s="333" t="s">
        <v>5326</v>
      </c>
    </row>
    <row r="268" spans="1:4">
      <c r="A268" s="333" t="s">
        <v>5327</v>
      </c>
      <c r="B268" s="4">
        <v>4019</v>
      </c>
      <c r="C268" s="332"/>
      <c r="D268" s="333" t="s">
        <v>5326</v>
      </c>
    </row>
    <row r="269" spans="1:4">
      <c r="A269" s="333" t="s">
        <v>5330</v>
      </c>
      <c r="B269" s="4">
        <v>2517</v>
      </c>
      <c r="C269" s="332"/>
      <c r="D269" s="333" t="s">
        <v>5328</v>
      </c>
    </row>
    <row r="271" spans="1:4">
      <c r="A271" s="333" t="s">
        <v>5326</v>
      </c>
      <c r="B271" s="331">
        <f>SUM(B252:B268)</f>
        <v>69351</v>
      </c>
      <c r="D271" s="349">
        <f>B271/B251</f>
        <v>0.96497745867423612</v>
      </c>
    </row>
    <row r="272" spans="1:4">
      <c r="A272" s="333" t="s">
        <v>5328</v>
      </c>
      <c r="B272" s="331">
        <f>B269</f>
        <v>2517</v>
      </c>
      <c r="D272" s="349">
        <f>B272/B251</f>
        <v>3.5022541325763899E-2</v>
      </c>
    </row>
    <row r="273" spans="1:4">
      <c r="A273" s="329"/>
      <c r="B273" s="331"/>
      <c r="D273" s="349"/>
    </row>
    <row r="274" spans="1:4">
      <c r="A274" s="329"/>
      <c r="B274" s="331"/>
      <c r="D274" s="349"/>
    </row>
    <row r="275" spans="1:4">
      <c r="A275" s="351" t="s">
        <v>5572</v>
      </c>
      <c r="B275" s="354">
        <f>SUM(B276:B281)</f>
        <v>76540</v>
      </c>
      <c r="C275" s="340"/>
      <c r="D275" s="340"/>
    </row>
    <row r="276" spans="1:4">
      <c r="A276" s="342" t="s">
        <v>5579</v>
      </c>
      <c r="B276" s="3">
        <v>14175</v>
      </c>
      <c r="C276" s="340"/>
      <c r="D276" s="342" t="s">
        <v>5574</v>
      </c>
    </row>
    <row r="277" spans="1:4">
      <c r="A277" s="342" t="s">
        <v>5598</v>
      </c>
      <c r="B277" s="4">
        <v>13363</v>
      </c>
      <c r="C277" s="340"/>
      <c r="D277" s="342" t="s">
        <v>5572</v>
      </c>
    </row>
    <row r="278" spans="1:4">
      <c r="A278" s="342" t="s">
        <v>5597</v>
      </c>
      <c r="B278" s="4">
        <v>12980</v>
      </c>
      <c r="C278" s="340"/>
      <c r="D278" s="342" t="s">
        <v>5572</v>
      </c>
    </row>
    <row r="279" spans="1:4">
      <c r="A279" s="342" t="s">
        <v>5590</v>
      </c>
      <c r="B279" s="4">
        <v>12034</v>
      </c>
      <c r="C279" s="340"/>
      <c r="D279" s="342" t="s">
        <v>5572</v>
      </c>
    </row>
    <row r="280" spans="1:4">
      <c r="A280" s="342" t="s">
        <v>5584</v>
      </c>
      <c r="B280" s="4">
        <v>12595</v>
      </c>
      <c r="C280" s="340"/>
      <c r="D280" s="342" t="s">
        <v>5572</v>
      </c>
    </row>
    <row r="281" spans="1:4">
      <c r="A281" s="342" t="s">
        <v>5576</v>
      </c>
      <c r="B281" s="4">
        <v>11393</v>
      </c>
      <c r="C281" s="340"/>
      <c r="D281" s="342" t="s">
        <v>5572</v>
      </c>
    </row>
    <row r="282" spans="1:4">
      <c r="A282" s="340"/>
      <c r="B282" s="340"/>
      <c r="C282" s="340"/>
      <c r="D282" s="340"/>
    </row>
    <row r="283" spans="1:4">
      <c r="A283" s="342" t="s">
        <v>5574</v>
      </c>
      <c r="B283" s="341">
        <f>B276</f>
        <v>14175</v>
      </c>
      <c r="C283" s="340"/>
      <c r="D283" s="355">
        <f>B283/B275</f>
        <v>0.1851972824666841</v>
      </c>
    </row>
    <row r="284" spans="1:4">
      <c r="A284" s="342" t="s">
        <v>5572</v>
      </c>
      <c r="B284" s="341">
        <f>SUM(B277:B281)</f>
        <v>62365</v>
      </c>
      <c r="C284" s="340"/>
      <c r="D284" s="355">
        <f>B284/B275</f>
        <v>0.8148027175333159</v>
      </c>
    </row>
    <row r="285" spans="1:4">
      <c r="A285" s="329"/>
      <c r="B285" s="331"/>
      <c r="D285" s="349"/>
    </row>
    <row r="286" spans="1:4">
      <c r="A286" s="329"/>
      <c r="B286" s="331"/>
      <c r="D286" s="349"/>
    </row>
    <row r="287" spans="1:4">
      <c r="A287" s="351" t="s">
        <v>5617</v>
      </c>
      <c r="B287" s="348">
        <f>SUM(B288:B295)</f>
        <v>76636</v>
      </c>
      <c r="D287" s="349"/>
    </row>
    <row r="288" spans="1:4">
      <c r="A288" s="342" t="s">
        <v>5168</v>
      </c>
      <c r="B288" s="4">
        <v>12773</v>
      </c>
      <c r="C288" s="340"/>
      <c r="D288" s="342" t="s">
        <v>5617</v>
      </c>
    </row>
    <row r="289" spans="1:4">
      <c r="A289" s="342" t="s">
        <v>5635</v>
      </c>
      <c r="B289" s="4">
        <v>11563</v>
      </c>
      <c r="C289" s="340"/>
      <c r="D289" s="342" t="s">
        <v>5617</v>
      </c>
    </row>
    <row r="290" spans="1:4">
      <c r="A290" s="342" t="s">
        <v>5634</v>
      </c>
      <c r="B290" s="4">
        <v>10408</v>
      </c>
      <c r="C290" s="340"/>
      <c r="D290" s="342" t="s">
        <v>5617</v>
      </c>
    </row>
    <row r="291" spans="1:4">
      <c r="A291" s="342" t="s">
        <v>5633</v>
      </c>
      <c r="B291" s="4">
        <v>11447</v>
      </c>
      <c r="C291" s="340"/>
      <c r="D291" s="342" t="s">
        <v>5617</v>
      </c>
    </row>
    <row r="292" spans="1:4">
      <c r="A292" s="342" t="s">
        <v>5632</v>
      </c>
      <c r="B292" s="4">
        <v>10739</v>
      </c>
      <c r="C292" s="340"/>
      <c r="D292" s="342" t="s">
        <v>5617</v>
      </c>
    </row>
    <row r="293" spans="1:4">
      <c r="A293" s="342" t="s">
        <v>5622</v>
      </c>
      <c r="B293" s="4">
        <v>10479</v>
      </c>
      <c r="C293" s="340"/>
      <c r="D293" s="342" t="s">
        <v>5617</v>
      </c>
    </row>
    <row r="294" spans="1:4">
      <c r="A294" s="342" t="s">
        <v>5625</v>
      </c>
      <c r="B294" s="4">
        <v>9226</v>
      </c>
      <c r="C294" s="340"/>
      <c r="D294" s="342" t="s">
        <v>5616</v>
      </c>
    </row>
    <row r="295" spans="1:4">
      <c r="A295" s="342" t="s">
        <v>5622</v>
      </c>
      <c r="B295" s="3">
        <v>1</v>
      </c>
      <c r="C295" s="340"/>
      <c r="D295" s="342" t="s">
        <v>5616</v>
      </c>
    </row>
    <row r="297" spans="1:4">
      <c r="A297" s="342" t="s">
        <v>5617</v>
      </c>
      <c r="B297" s="331">
        <f>SUM(B288:B293)</f>
        <v>67409</v>
      </c>
      <c r="D297" s="349">
        <f>B297/B287</f>
        <v>0.87959966595333783</v>
      </c>
    </row>
    <row r="298" spans="1:4">
      <c r="A298" s="342" t="s">
        <v>5616</v>
      </c>
      <c r="B298" s="331">
        <f>SUM(B294:B295)</f>
        <v>9227</v>
      </c>
      <c r="D298" s="349">
        <f>B298/B287</f>
        <v>0.12040033404666214</v>
      </c>
    </row>
    <row r="299" spans="1:4">
      <c r="A299" s="329"/>
      <c r="B299" s="331"/>
      <c r="D299" s="349"/>
    </row>
    <row r="300" spans="1:4">
      <c r="A300" s="329"/>
      <c r="B300" s="331"/>
      <c r="D300" s="349"/>
    </row>
    <row r="301" spans="1:4">
      <c r="A301" s="344" t="s">
        <v>5649</v>
      </c>
      <c r="B301" s="345">
        <f>SUM(B302:B311)</f>
        <v>71722</v>
      </c>
    </row>
    <row r="302" spans="1:4">
      <c r="A302" s="329" t="s">
        <v>5215</v>
      </c>
      <c r="B302" s="3">
        <v>8898</v>
      </c>
      <c r="D302" s="329" t="s">
        <v>5201</v>
      </c>
    </row>
    <row r="303" spans="1:4">
      <c r="A303" s="329" t="s">
        <v>5203</v>
      </c>
      <c r="B303" s="3">
        <v>5490</v>
      </c>
      <c r="D303" s="329" t="s">
        <v>5201</v>
      </c>
    </row>
    <row r="304" spans="1:4">
      <c r="A304" s="329" t="s">
        <v>1482</v>
      </c>
      <c r="B304" s="3">
        <v>8525</v>
      </c>
      <c r="D304" s="329" t="s">
        <v>5200</v>
      </c>
    </row>
    <row r="305" spans="1:4">
      <c r="A305" s="329" t="s">
        <v>2284</v>
      </c>
      <c r="B305" s="3">
        <v>6321</v>
      </c>
      <c r="D305" s="329" t="s">
        <v>5200</v>
      </c>
    </row>
    <row r="306" spans="1:4">
      <c r="A306" s="329" t="s">
        <v>5217</v>
      </c>
      <c r="B306" s="3">
        <v>6221</v>
      </c>
      <c r="D306" s="329" t="s">
        <v>5200</v>
      </c>
    </row>
    <row r="307" spans="1:4">
      <c r="A307" s="329" t="s">
        <v>5208</v>
      </c>
      <c r="B307" s="3">
        <v>5455</v>
      </c>
      <c r="D307" s="329" t="s">
        <v>5200</v>
      </c>
    </row>
    <row r="308" spans="1:4">
      <c r="A308" s="329" t="s">
        <v>5207</v>
      </c>
      <c r="B308" s="4">
        <v>8834</v>
      </c>
      <c r="D308" s="329" t="s">
        <v>5200</v>
      </c>
    </row>
    <row r="309" spans="1:4">
      <c r="A309" s="329" t="s">
        <v>5202</v>
      </c>
      <c r="B309" s="4">
        <v>6260</v>
      </c>
      <c r="D309" s="329" t="s">
        <v>5200</v>
      </c>
    </row>
    <row r="310" spans="1:4">
      <c r="A310" s="329" t="s">
        <v>5209</v>
      </c>
      <c r="B310" s="4">
        <v>8292</v>
      </c>
      <c r="D310" s="329" t="s">
        <v>5205</v>
      </c>
    </row>
    <row r="311" spans="1:4">
      <c r="A311" s="329" t="s">
        <v>2418</v>
      </c>
      <c r="B311" s="4">
        <v>7426</v>
      </c>
      <c r="D311" s="329" t="s">
        <v>5205</v>
      </c>
    </row>
    <row r="313" spans="1:4">
      <c r="A313" s="329" t="s">
        <v>5201</v>
      </c>
      <c r="B313" s="331">
        <f>SUM(B302:B303)</f>
        <v>14388</v>
      </c>
      <c r="D313" s="349">
        <f>B313/B301</f>
        <v>0.20060790273556231</v>
      </c>
    </row>
    <row r="314" spans="1:4">
      <c r="A314" s="329" t="s">
        <v>5200</v>
      </c>
      <c r="B314" s="331">
        <f>SUM(B304:B309)</f>
        <v>41616</v>
      </c>
      <c r="D314" s="349">
        <f>B314/B301</f>
        <v>0.5802403725495664</v>
      </c>
    </row>
    <row r="315" spans="1:4">
      <c r="A315" s="329" t="s">
        <v>5205</v>
      </c>
      <c r="B315" s="331">
        <f>SUM(B310:B311)</f>
        <v>15718</v>
      </c>
      <c r="D315" s="349">
        <f>B315/B301</f>
        <v>0.21915172471487132</v>
      </c>
    </row>
    <row r="316" spans="1:4">
      <c r="A316" s="329"/>
      <c r="B316" s="331"/>
      <c r="D316" s="349"/>
    </row>
    <row r="317" spans="1:4">
      <c r="A317" s="329"/>
      <c r="B317" s="331"/>
      <c r="D317" s="349"/>
    </row>
    <row r="318" spans="1:4">
      <c r="A318" s="344" t="s">
        <v>5201</v>
      </c>
      <c r="B318" s="37">
        <f>SUM(B319:B327)</f>
        <v>72078</v>
      </c>
      <c r="C318" s="180"/>
      <c r="D318" s="181"/>
    </row>
    <row r="319" spans="1:4">
      <c r="A319" s="329" t="s">
        <v>5214</v>
      </c>
      <c r="B319" s="3">
        <v>9781</v>
      </c>
      <c r="D319" s="329" t="s">
        <v>5201</v>
      </c>
    </row>
    <row r="320" spans="1:4">
      <c r="A320" s="329" t="s">
        <v>5213</v>
      </c>
      <c r="B320" s="3">
        <v>9255</v>
      </c>
      <c r="D320" s="329" t="s">
        <v>5201</v>
      </c>
    </row>
    <row r="321" spans="1:9">
      <c r="A321" s="329" t="s">
        <v>5211</v>
      </c>
      <c r="B321" s="3">
        <v>8430</v>
      </c>
      <c r="D321" s="329" t="s">
        <v>5201</v>
      </c>
    </row>
    <row r="322" spans="1:9">
      <c r="A322" s="329" t="s">
        <v>5210</v>
      </c>
      <c r="B322" s="3">
        <v>8643</v>
      </c>
      <c r="D322" s="329" t="s">
        <v>5201</v>
      </c>
    </row>
    <row r="323" spans="1:9">
      <c r="A323" s="329" t="s">
        <v>5204</v>
      </c>
      <c r="B323" s="3">
        <v>5309</v>
      </c>
      <c r="D323" s="329" t="s">
        <v>5201</v>
      </c>
    </row>
    <row r="324" spans="1:9">
      <c r="A324" s="329" t="s">
        <v>4496</v>
      </c>
      <c r="B324" s="3">
        <v>9164</v>
      </c>
      <c r="D324" s="329" t="s">
        <v>5201</v>
      </c>
    </row>
    <row r="325" spans="1:9">
      <c r="A325" s="329" t="s">
        <v>5219</v>
      </c>
      <c r="B325" s="3">
        <v>6875</v>
      </c>
      <c r="D325" s="329" t="s">
        <v>5200</v>
      </c>
    </row>
    <row r="326" spans="1:9">
      <c r="A326" s="329" t="s">
        <v>5218</v>
      </c>
      <c r="B326" s="3">
        <v>5921</v>
      </c>
      <c r="D326" s="329" t="s">
        <v>5200</v>
      </c>
    </row>
    <row r="327" spans="1:9">
      <c r="A327" s="328" t="s">
        <v>5212</v>
      </c>
      <c r="B327" s="3">
        <v>8700</v>
      </c>
      <c r="D327" s="329" t="s">
        <v>5200</v>
      </c>
    </row>
    <row r="328" spans="1:9">
      <c r="A328" s="329"/>
      <c r="B328" s="331"/>
      <c r="D328" s="349"/>
    </row>
    <row r="329" spans="1:9">
      <c r="A329" s="329" t="s">
        <v>5201</v>
      </c>
      <c r="B329" s="331">
        <f>SUM(B319:B324)</f>
        <v>50582</v>
      </c>
      <c r="D329" s="349">
        <f>B329/B318</f>
        <v>0.70176752962068867</v>
      </c>
    </row>
    <row r="330" spans="1:9">
      <c r="A330" s="329" t="s">
        <v>5200</v>
      </c>
      <c r="B330" s="331">
        <f>SUM(B325:B327)</f>
        <v>21496</v>
      </c>
      <c r="D330" s="349">
        <f>B330/B318</f>
        <v>0.29823247037931128</v>
      </c>
    </row>
    <row r="332" spans="1:9" ht="15" customHeight="1"/>
    <row r="333" spans="1:9">
      <c r="A333" s="344" t="s">
        <v>5648</v>
      </c>
      <c r="B333" s="348">
        <f>SUM(B334:B342)</f>
        <v>74211</v>
      </c>
      <c r="G333" s="1"/>
      <c r="I333" s="1"/>
    </row>
    <row r="334" spans="1:9">
      <c r="A334" s="329" t="s">
        <v>5244</v>
      </c>
      <c r="B334" s="9">
        <v>6534</v>
      </c>
      <c r="D334" s="329" t="s">
        <v>5221</v>
      </c>
      <c r="G334" s="1"/>
      <c r="I334" s="1"/>
    </row>
    <row r="335" spans="1:9" ht="15" customHeight="1">
      <c r="A335" s="329" t="s">
        <v>5243</v>
      </c>
      <c r="B335" s="9">
        <v>6917</v>
      </c>
      <c r="D335" s="329" t="s">
        <v>5221</v>
      </c>
      <c r="G335" s="1"/>
      <c r="I335" s="1"/>
    </row>
    <row r="336" spans="1:9">
      <c r="A336" s="329" t="s">
        <v>5226</v>
      </c>
      <c r="B336" s="9">
        <v>7475</v>
      </c>
      <c r="D336" s="329" t="s">
        <v>5221</v>
      </c>
      <c r="G336" s="1"/>
      <c r="I336" s="1"/>
    </row>
    <row r="337" spans="1:9">
      <c r="A337" s="329" t="s">
        <v>5225</v>
      </c>
      <c r="B337" s="9">
        <v>10720</v>
      </c>
      <c r="D337" s="329" t="s">
        <v>5221</v>
      </c>
      <c r="G337" s="1"/>
      <c r="I337" s="1"/>
    </row>
    <row r="338" spans="1:9">
      <c r="A338" s="329" t="s">
        <v>5237</v>
      </c>
      <c r="B338" s="9">
        <v>10943</v>
      </c>
      <c r="D338" s="329" t="s">
        <v>5205</v>
      </c>
      <c r="G338" s="1"/>
      <c r="I338" s="1"/>
    </row>
    <row r="339" spans="1:9">
      <c r="A339" s="329" t="s">
        <v>5220</v>
      </c>
      <c r="B339" s="4">
        <v>9463</v>
      </c>
      <c r="D339" s="329" t="s">
        <v>5205</v>
      </c>
      <c r="G339" s="1"/>
      <c r="I339" s="1"/>
    </row>
    <row r="340" spans="1:9">
      <c r="A340" s="329" t="s">
        <v>5216</v>
      </c>
      <c r="B340" s="4">
        <v>8746</v>
      </c>
      <c r="D340" s="329" t="s">
        <v>5205</v>
      </c>
      <c r="G340" s="1"/>
      <c r="I340" s="1"/>
    </row>
    <row r="341" spans="1:9">
      <c r="A341" s="329" t="s">
        <v>5206</v>
      </c>
      <c r="B341" s="4">
        <v>8725</v>
      </c>
      <c r="D341" s="329" t="s">
        <v>5205</v>
      </c>
      <c r="G341" s="1"/>
      <c r="I341" s="1"/>
    </row>
    <row r="342" spans="1:9">
      <c r="A342" s="329" t="s">
        <v>2181</v>
      </c>
      <c r="B342" s="4">
        <v>4688</v>
      </c>
      <c r="D342" s="329" t="s">
        <v>5205</v>
      </c>
      <c r="G342" s="1"/>
      <c r="I342" s="1"/>
    </row>
    <row r="343" spans="1:9">
      <c r="G343" s="1"/>
      <c r="I343" s="1"/>
    </row>
    <row r="344" spans="1:9">
      <c r="A344" s="329" t="s">
        <v>5221</v>
      </c>
      <c r="B344" s="331">
        <f>SUM(B334:B337)</f>
        <v>31646</v>
      </c>
      <c r="D344" s="349">
        <f>B344/B333</f>
        <v>0.42643273908180729</v>
      </c>
      <c r="G344" s="1"/>
      <c r="I344" s="1"/>
    </row>
    <row r="345" spans="1:9">
      <c r="A345" s="329" t="s">
        <v>5205</v>
      </c>
      <c r="B345" s="331">
        <f>SUM(B338:B342)</f>
        <v>42565</v>
      </c>
      <c r="D345" s="349">
        <f>B345/B333</f>
        <v>0.57356726091819277</v>
      </c>
      <c r="G345" s="1"/>
      <c r="I345" s="1"/>
    </row>
    <row r="346" spans="1:9">
      <c r="G346" s="1"/>
      <c r="I346" s="1"/>
    </row>
    <row r="347" spans="1:9">
      <c r="G347" s="1"/>
      <c r="I347" s="1"/>
    </row>
    <row r="348" spans="1:9">
      <c r="A348" s="351" t="s">
        <v>5539</v>
      </c>
      <c r="B348" s="348">
        <f>SUM(B349:B353)</f>
        <v>77012</v>
      </c>
      <c r="G348" s="1"/>
      <c r="I348" s="1"/>
    </row>
    <row r="349" spans="1:9">
      <c r="A349" s="342" t="s">
        <v>5567</v>
      </c>
      <c r="B349" s="9">
        <v>13498</v>
      </c>
      <c r="C349" s="340"/>
      <c r="D349" s="342" t="s">
        <v>5539</v>
      </c>
      <c r="G349" s="1"/>
      <c r="I349" s="1"/>
    </row>
    <row r="350" spans="1:9">
      <c r="A350" s="342" t="s">
        <v>5562</v>
      </c>
      <c r="B350" s="9">
        <v>16795</v>
      </c>
      <c r="C350" s="340"/>
      <c r="D350" s="342" t="s">
        <v>5539</v>
      </c>
      <c r="G350" s="1"/>
      <c r="I350" s="1"/>
    </row>
    <row r="351" spans="1:9">
      <c r="A351" s="342" t="s">
        <v>5554</v>
      </c>
      <c r="B351" s="9">
        <v>12369</v>
      </c>
      <c r="C351" s="340"/>
      <c r="D351" s="342" t="s">
        <v>5539</v>
      </c>
      <c r="G351" s="1"/>
      <c r="I351" s="1"/>
    </row>
    <row r="352" spans="1:9">
      <c r="A352" s="342" t="s">
        <v>5550</v>
      </c>
      <c r="B352" s="9">
        <v>17500</v>
      </c>
      <c r="C352" s="340"/>
      <c r="D352" s="342" t="s">
        <v>5539</v>
      </c>
      <c r="G352" s="1"/>
      <c r="I352" s="1"/>
    </row>
    <row r="353" spans="1:9">
      <c r="A353" s="342" t="s">
        <v>5560</v>
      </c>
      <c r="B353" s="9">
        <v>16850</v>
      </c>
      <c r="C353" s="340"/>
      <c r="D353" s="342" t="s">
        <v>5535</v>
      </c>
      <c r="G353" s="1"/>
      <c r="I353" s="1"/>
    </row>
    <row r="354" spans="1:9">
      <c r="G354" s="1"/>
      <c r="I354" s="1"/>
    </row>
    <row r="355" spans="1:9">
      <c r="A355" s="342" t="s">
        <v>5539</v>
      </c>
      <c r="B355" s="331">
        <f>SUM(B349:B352)</f>
        <v>60162</v>
      </c>
      <c r="D355" s="349">
        <f>B355/B348</f>
        <v>0.78120292941359792</v>
      </c>
      <c r="G355" s="1"/>
      <c r="I355" s="1"/>
    </row>
    <row r="356" spans="1:9">
      <c r="A356" s="342" t="s">
        <v>5535</v>
      </c>
      <c r="B356" s="331">
        <f>B353</f>
        <v>16850</v>
      </c>
      <c r="D356" s="349">
        <f>B356/B348</f>
        <v>0.21879707058640213</v>
      </c>
      <c r="G356" s="1"/>
      <c r="I356" s="1"/>
    </row>
    <row r="357" spans="1:9">
      <c r="G357" s="1"/>
      <c r="I357" s="1"/>
    </row>
    <row r="358" spans="1:9">
      <c r="G358" s="1"/>
      <c r="I358" s="1"/>
    </row>
    <row r="359" spans="1:9">
      <c r="A359" s="351" t="s">
        <v>5538</v>
      </c>
      <c r="B359" s="348">
        <f>SUM(B360:B364)</f>
        <v>76213</v>
      </c>
      <c r="G359" s="1"/>
      <c r="I359" s="1"/>
    </row>
    <row r="360" spans="1:9">
      <c r="A360" s="342" t="s">
        <v>5565</v>
      </c>
      <c r="B360" s="9">
        <v>13605</v>
      </c>
      <c r="C360" s="340"/>
      <c r="D360" s="342" t="s">
        <v>5539</v>
      </c>
      <c r="G360" s="1"/>
      <c r="I360" s="1"/>
    </row>
    <row r="361" spans="1:9">
      <c r="A361" s="342" t="s">
        <v>5561</v>
      </c>
      <c r="B361" s="9">
        <v>17225</v>
      </c>
      <c r="C361" s="340"/>
      <c r="D361" s="342" t="s">
        <v>5538</v>
      </c>
      <c r="G361" s="1"/>
      <c r="I361" s="1"/>
    </row>
    <row r="362" spans="1:9">
      <c r="A362" s="342" t="s">
        <v>5558</v>
      </c>
      <c r="B362" s="9">
        <v>14029</v>
      </c>
      <c r="C362" s="340"/>
      <c r="D362" s="342" t="s">
        <v>5538</v>
      </c>
      <c r="G362" s="1"/>
      <c r="I362" s="1"/>
    </row>
    <row r="363" spans="1:9">
      <c r="A363" s="342" t="s">
        <v>5553</v>
      </c>
      <c r="B363" s="9">
        <v>15666</v>
      </c>
      <c r="C363" s="340"/>
      <c r="D363" s="342" t="s">
        <v>5538</v>
      </c>
      <c r="G363" s="1"/>
      <c r="I363" s="1"/>
    </row>
    <row r="364" spans="1:9">
      <c r="A364" s="342" t="s">
        <v>5543</v>
      </c>
      <c r="B364" s="9">
        <v>15688</v>
      </c>
      <c r="C364" s="340"/>
      <c r="D364" s="342" t="s">
        <v>5538</v>
      </c>
      <c r="G364" s="1"/>
      <c r="I364" s="1"/>
    </row>
    <row r="365" spans="1:9">
      <c r="G365" s="1"/>
      <c r="I365" s="1"/>
    </row>
    <row r="366" spans="1:9">
      <c r="A366" s="342" t="s">
        <v>5539</v>
      </c>
      <c r="B366" s="331">
        <f>B360</f>
        <v>13605</v>
      </c>
      <c r="D366" s="349">
        <f>B366/B359</f>
        <v>0.17851285213808668</v>
      </c>
      <c r="G366" s="1"/>
      <c r="I366" s="1"/>
    </row>
    <row r="367" spans="1:9">
      <c r="A367" s="342" t="s">
        <v>5538</v>
      </c>
      <c r="B367" s="331">
        <f>SUM(B361:B364)</f>
        <v>62608</v>
      </c>
      <c r="D367" s="349">
        <f>B367/B359</f>
        <v>0.82148714786191335</v>
      </c>
      <c r="G367" s="1"/>
      <c r="I367" s="1"/>
    </row>
    <row r="368" spans="1:9">
      <c r="G368" s="1"/>
      <c r="I368" s="1"/>
    </row>
    <row r="369" spans="1:9">
      <c r="G369" s="1"/>
      <c r="I369" s="1"/>
    </row>
    <row r="370" spans="1:9">
      <c r="A370" s="351" t="s">
        <v>5537</v>
      </c>
      <c r="B370" s="348">
        <f>SUM(B371:B375)</f>
        <v>74883</v>
      </c>
      <c r="G370" s="1"/>
      <c r="I370" s="1"/>
    </row>
    <row r="371" spans="1:9">
      <c r="A371" s="342" t="s">
        <v>5570</v>
      </c>
      <c r="B371" s="9">
        <v>17048</v>
      </c>
      <c r="C371" s="340"/>
      <c r="D371" s="342" t="s">
        <v>5537</v>
      </c>
      <c r="G371" s="1"/>
      <c r="I371" s="1"/>
    </row>
    <row r="372" spans="1:9">
      <c r="A372" s="342" t="s">
        <v>5563</v>
      </c>
      <c r="B372" s="9">
        <v>15798</v>
      </c>
      <c r="C372" s="340"/>
      <c r="D372" s="342" t="s">
        <v>5537</v>
      </c>
      <c r="G372" s="1"/>
      <c r="I372" s="1"/>
    </row>
    <row r="373" spans="1:9">
      <c r="A373" s="342" t="s">
        <v>5549</v>
      </c>
      <c r="B373" s="9">
        <v>16642</v>
      </c>
      <c r="C373" s="340"/>
      <c r="D373" s="342" t="s">
        <v>5537</v>
      </c>
      <c r="G373" s="1"/>
      <c r="I373" s="1"/>
    </row>
    <row r="374" spans="1:9">
      <c r="A374" s="342" t="s">
        <v>5544</v>
      </c>
      <c r="B374" s="9">
        <v>16447</v>
      </c>
      <c r="C374" s="340"/>
      <c r="D374" s="342" t="s">
        <v>5537</v>
      </c>
      <c r="G374" s="1"/>
      <c r="I374" s="1"/>
    </row>
    <row r="375" spans="1:9">
      <c r="A375" s="342" t="s">
        <v>5556</v>
      </c>
      <c r="B375" s="9">
        <v>8948</v>
      </c>
      <c r="C375" s="340"/>
      <c r="D375" s="342" t="s">
        <v>5536</v>
      </c>
      <c r="G375" s="1"/>
      <c r="I375" s="1"/>
    </row>
    <row r="376" spans="1:9">
      <c r="G376" s="1"/>
      <c r="I376" s="1"/>
    </row>
    <row r="377" spans="1:9">
      <c r="A377" s="342" t="s">
        <v>5537</v>
      </c>
      <c r="B377" s="331">
        <f>SUM(B371:B374)</f>
        <v>65935</v>
      </c>
      <c r="D377" s="349">
        <f>B377/B370</f>
        <v>0.88050692413498388</v>
      </c>
      <c r="G377" s="1"/>
      <c r="I377" s="1"/>
    </row>
    <row r="378" spans="1:9">
      <c r="A378" s="342" t="s">
        <v>5536</v>
      </c>
      <c r="B378" s="331">
        <f>B375</f>
        <v>8948</v>
      </c>
      <c r="D378" s="349">
        <f>B378/B370</f>
        <v>0.11949307586501609</v>
      </c>
      <c r="G378" s="1"/>
      <c r="I378" s="1"/>
    </row>
    <row r="379" spans="1:9">
      <c r="G379" s="1"/>
      <c r="I379" s="1"/>
    </row>
    <row r="380" spans="1:9">
      <c r="G380" s="1"/>
      <c r="I380" s="1"/>
    </row>
    <row r="381" spans="1:9">
      <c r="A381" s="351" t="s">
        <v>5536</v>
      </c>
      <c r="B381" s="354">
        <f>SUM(B382:B386)</f>
        <v>77244</v>
      </c>
      <c r="C381" s="340"/>
      <c r="D381" s="340"/>
      <c r="G381" s="1"/>
      <c r="I381" s="1"/>
    </row>
    <row r="382" spans="1:9">
      <c r="A382" s="342" t="s">
        <v>5571</v>
      </c>
      <c r="B382" s="9">
        <v>15390</v>
      </c>
      <c r="C382" s="340"/>
      <c r="D382" s="342" t="s">
        <v>5536</v>
      </c>
      <c r="G382" s="1"/>
      <c r="I382" s="1"/>
    </row>
    <row r="383" spans="1:9">
      <c r="A383" s="342" t="s">
        <v>5546</v>
      </c>
      <c r="B383" s="9">
        <v>17018</v>
      </c>
      <c r="C383" s="340"/>
      <c r="D383" s="342" t="s">
        <v>5536</v>
      </c>
      <c r="G383" s="1"/>
      <c r="I383" s="1"/>
    </row>
    <row r="384" spans="1:9">
      <c r="A384" s="342" t="s">
        <v>5542</v>
      </c>
      <c r="B384" s="9">
        <v>14294</v>
      </c>
      <c r="C384" s="340"/>
      <c r="D384" s="342" t="s">
        <v>5536</v>
      </c>
      <c r="G384" s="1"/>
      <c r="I384" s="1"/>
    </row>
    <row r="385" spans="1:9">
      <c r="A385" s="342" t="s">
        <v>5551</v>
      </c>
      <c r="B385" s="9">
        <v>13857</v>
      </c>
      <c r="C385" s="340"/>
      <c r="D385" s="342" t="s">
        <v>5535</v>
      </c>
      <c r="G385" s="1"/>
      <c r="I385" s="1"/>
    </row>
    <row r="386" spans="1:9">
      <c r="A386" s="342" t="s">
        <v>5555</v>
      </c>
      <c r="B386" s="9">
        <v>16685</v>
      </c>
      <c r="C386" s="340"/>
      <c r="D386" s="342" t="s">
        <v>5534</v>
      </c>
      <c r="G386" s="1"/>
      <c r="I386" s="1"/>
    </row>
    <row r="387" spans="1:9">
      <c r="G387" s="1"/>
      <c r="I387" s="1"/>
    </row>
    <row r="388" spans="1:9">
      <c r="A388" s="342" t="s">
        <v>5536</v>
      </c>
      <c r="B388" s="331">
        <f>SUM(B382:B384)</f>
        <v>46702</v>
      </c>
      <c r="D388" s="349">
        <f>B388/B381</f>
        <v>0.60460359380663875</v>
      </c>
      <c r="G388" s="1"/>
      <c r="I388" s="1"/>
    </row>
    <row r="389" spans="1:9">
      <c r="A389" s="342" t="s">
        <v>5535</v>
      </c>
      <c r="B389" s="331">
        <f>B385</f>
        <v>13857</v>
      </c>
      <c r="D389" s="349">
        <f>B389/B381</f>
        <v>0.17939257418051888</v>
      </c>
      <c r="G389" s="1"/>
      <c r="I389" s="1"/>
    </row>
    <row r="390" spans="1:9">
      <c r="A390" s="342" t="s">
        <v>5534</v>
      </c>
      <c r="B390" s="331">
        <f>B386</f>
        <v>16685</v>
      </c>
      <c r="D390" s="349">
        <f>B390/B381</f>
        <v>0.21600383201284243</v>
      </c>
      <c r="G390" s="1"/>
      <c r="I390" s="1"/>
    </row>
    <row r="391" spans="1:9">
      <c r="G391" s="1"/>
      <c r="I391" s="1"/>
    </row>
    <row r="392" spans="1:9">
      <c r="G392" s="1"/>
      <c r="I392" s="1"/>
    </row>
    <row r="393" spans="1:9">
      <c r="A393" s="351" t="s">
        <v>5655</v>
      </c>
      <c r="B393" s="348">
        <f>SUM(B394:B400)</f>
        <v>71277</v>
      </c>
      <c r="G393" s="1"/>
      <c r="I393" s="1"/>
    </row>
    <row r="394" spans="1:9">
      <c r="A394" s="342" t="s">
        <v>5520</v>
      </c>
      <c r="B394" s="9">
        <v>11957</v>
      </c>
      <c r="C394" s="340"/>
      <c r="D394" s="342" t="s">
        <v>5513</v>
      </c>
      <c r="G394" s="1"/>
      <c r="I394" s="1"/>
    </row>
    <row r="395" spans="1:9">
      <c r="A395" s="342" t="s">
        <v>5514</v>
      </c>
      <c r="B395" s="9">
        <v>11374</v>
      </c>
      <c r="C395" s="340"/>
      <c r="D395" s="342" t="s">
        <v>5513</v>
      </c>
      <c r="G395" s="1"/>
      <c r="I395" s="1"/>
    </row>
    <row r="396" spans="1:9">
      <c r="A396" s="342" t="s">
        <v>5532</v>
      </c>
      <c r="B396" s="9">
        <v>10844</v>
      </c>
      <c r="C396" s="340"/>
      <c r="D396" s="342" t="s">
        <v>5511</v>
      </c>
      <c r="G396" s="1"/>
      <c r="I396" s="1"/>
    </row>
    <row r="397" spans="1:9">
      <c r="A397" s="342" t="s">
        <v>5531</v>
      </c>
      <c r="B397" s="9">
        <v>12245</v>
      </c>
      <c r="C397" s="340"/>
      <c r="D397" s="342" t="s">
        <v>5511</v>
      </c>
      <c r="G397" s="1"/>
      <c r="I397" s="1"/>
    </row>
    <row r="398" spans="1:9">
      <c r="A398" s="342" t="s">
        <v>5530</v>
      </c>
      <c r="B398" s="9">
        <v>11207</v>
      </c>
      <c r="C398" s="340"/>
      <c r="D398" s="342" t="s">
        <v>5511</v>
      </c>
      <c r="G398" s="1"/>
      <c r="I398" s="1"/>
    </row>
    <row r="399" spans="1:9">
      <c r="A399" s="342" t="s">
        <v>4346</v>
      </c>
      <c r="B399" s="9">
        <v>11454</v>
      </c>
      <c r="C399" s="340"/>
      <c r="D399" s="342" t="s">
        <v>5511</v>
      </c>
      <c r="G399" s="1"/>
      <c r="I399" s="1"/>
    </row>
    <row r="400" spans="1:9">
      <c r="A400" s="333" t="s">
        <v>5262</v>
      </c>
      <c r="B400" s="3">
        <v>2196</v>
      </c>
      <c r="C400" s="332"/>
      <c r="D400" s="333" t="s">
        <v>5249</v>
      </c>
      <c r="G400" s="1"/>
      <c r="I400" s="1"/>
    </row>
    <row r="401" spans="1:9">
      <c r="G401" s="1"/>
      <c r="I401" s="1"/>
    </row>
    <row r="402" spans="1:9">
      <c r="A402" s="342" t="s">
        <v>5513</v>
      </c>
      <c r="B402" s="331">
        <f>SUM(B394:B395)</f>
        <v>23331</v>
      </c>
      <c r="D402" s="349">
        <f>B402/B393</f>
        <v>0.32732859127067637</v>
      </c>
      <c r="G402" s="1"/>
      <c r="I402" s="1"/>
    </row>
    <row r="403" spans="1:9">
      <c r="A403" s="342" t="s">
        <v>5511</v>
      </c>
      <c r="B403" s="331">
        <f>SUM(B396:B399)</f>
        <v>45750</v>
      </c>
      <c r="D403" s="349">
        <f>B403/B393</f>
        <v>0.64186203123027064</v>
      </c>
      <c r="G403" s="1"/>
      <c r="I403" s="1"/>
    </row>
    <row r="404" spans="1:9">
      <c r="A404" s="333" t="s">
        <v>5249</v>
      </c>
      <c r="B404" s="331">
        <f>B400</f>
        <v>2196</v>
      </c>
      <c r="D404" s="349">
        <f>B404/B393</f>
        <v>3.0809377499052989E-2</v>
      </c>
      <c r="G404" s="1"/>
      <c r="I404" s="1"/>
    </row>
    <row r="405" spans="1:9">
      <c r="G405" s="1"/>
      <c r="I405" s="1"/>
    </row>
    <row r="406" spans="1:9">
      <c r="G406" s="1"/>
      <c r="I406" s="1"/>
    </row>
    <row r="407" spans="1:9">
      <c r="A407" s="351" t="s">
        <v>5656</v>
      </c>
      <c r="B407" s="348">
        <f>SUM(B408:B414)</f>
        <v>71246</v>
      </c>
      <c r="G407" s="1"/>
      <c r="I407" s="1"/>
    </row>
    <row r="408" spans="1:9">
      <c r="A408" s="342" t="s">
        <v>5533</v>
      </c>
      <c r="B408" s="9">
        <v>12178</v>
      </c>
      <c r="C408" s="340"/>
      <c r="D408" s="342" t="s">
        <v>5512</v>
      </c>
      <c r="G408" s="1"/>
      <c r="I408" s="1"/>
    </row>
    <row r="409" spans="1:9">
      <c r="A409" s="342" t="s">
        <v>5528</v>
      </c>
      <c r="B409" s="9">
        <v>12120</v>
      </c>
      <c r="C409" s="340"/>
      <c r="D409" s="342" t="s">
        <v>5512</v>
      </c>
      <c r="G409" s="1"/>
      <c r="I409" s="1"/>
    </row>
    <row r="410" spans="1:9">
      <c r="A410" s="342" t="s">
        <v>5521</v>
      </c>
      <c r="B410" s="9">
        <v>12361</v>
      </c>
      <c r="C410" s="340"/>
      <c r="D410" s="342" t="s">
        <v>5512</v>
      </c>
      <c r="G410" s="1"/>
      <c r="I410" s="1"/>
    </row>
    <row r="411" spans="1:9">
      <c r="A411" s="342" t="s">
        <v>5525</v>
      </c>
      <c r="B411" s="9">
        <v>9672</v>
      </c>
      <c r="C411" s="340"/>
      <c r="D411" s="342" t="s">
        <v>5511</v>
      </c>
      <c r="G411" s="1"/>
      <c r="I411" s="1"/>
    </row>
    <row r="412" spans="1:9">
      <c r="A412" s="342" t="s">
        <v>5523</v>
      </c>
      <c r="B412" s="9">
        <v>11272</v>
      </c>
      <c r="C412" s="340"/>
      <c r="D412" s="342" t="s">
        <v>5511</v>
      </c>
      <c r="G412" s="1"/>
      <c r="I412" s="1"/>
    </row>
    <row r="413" spans="1:9">
      <c r="A413" s="342" t="s">
        <v>5522</v>
      </c>
      <c r="B413" s="9">
        <v>11403</v>
      </c>
      <c r="C413" s="340"/>
      <c r="D413" s="342" t="s">
        <v>5511</v>
      </c>
      <c r="G413" s="1"/>
      <c r="I413" s="1"/>
    </row>
    <row r="414" spans="1:9">
      <c r="A414" s="333" t="s">
        <v>2590</v>
      </c>
      <c r="B414" s="4">
        <v>2240</v>
      </c>
      <c r="C414" s="332"/>
      <c r="D414" s="333" t="s">
        <v>5249</v>
      </c>
      <c r="G414" s="1"/>
      <c r="I414" s="1"/>
    </row>
    <row r="415" spans="1:9">
      <c r="G415" s="1"/>
      <c r="I415" s="1"/>
    </row>
    <row r="416" spans="1:9">
      <c r="A416" s="342" t="s">
        <v>5512</v>
      </c>
      <c r="B416" s="331">
        <f>SUM(B408:B410)</f>
        <v>36659</v>
      </c>
      <c r="D416" s="349">
        <f>B416/B407</f>
        <v>0.51454116722342302</v>
      </c>
      <c r="G416" s="1"/>
      <c r="I416" s="1"/>
    </row>
    <row r="417" spans="1:9">
      <c r="A417" s="342" t="s">
        <v>5511</v>
      </c>
      <c r="B417" s="331">
        <f>SUM(B411:B413)</f>
        <v>32347</v>
      </c>
      <c r="D417" s="349">
        <f>B417/B407</f>
        <v>0.45401847121241895</v>
      </c>
      <c r="G417" s="1"/>
      <c r="I417" s="1"/>
    </row>
    <row r="418" spans="1:9">
      <c r="A418" s="333" t="s">
        <v>5249</v>
      </c>
      <c r="B418" s="331">
        <f>B414</f>
        <v>2240</v>
      </c>
      <c r="D418" s="349">
        <f>B418/B407</f>
        <v>3.1440361564157991E-2</v>
      </c>
      <c r="G418" s="1"/>
      <c r="I418" s="1"/>
    </row>
    <row r="419" spans="1:9">
      <c r="G419" s="1"/>
      <c r="I419" s="1"/>
    </row>
    <row r="420" spans="1:9">
      <c r="G420" s="1"/>
      <c r="I420" s="1"/>
    </row>
    <row r="421" spans="1:9">
      <c r="A421" s="351" t="s">
        <v>5534</v>
      </c>
      <c r="B421" s="357">
        <f>SUM(B422:B426)</f>
        <v>75178</v>
      </c>
      <c r="C421" s="340"/>
      <c r="D421" s="340"/>
      <c r="G421" s="1"/>
      <c r="I421" s="1"/>
    </row>
    <row r="422" spans="1:9">
      <c r="A422" s="342" t="s">
        <v>5626</v>
      </c>
      <c r="B422" s="3">
        <v>10217</v>
      </c>
      <c r="C422" s="340"/>
      <c r="D422" s="342" t="s">
        <v>5619</v>
      </c>
      <c r="G422" s="1"/>
      <c r="I422" s="1"/>
    </row>
    <row r="423" spans="1:9">
      <c r="A423" s="340" t="s">
        <v>5568</v>
      </c>
      <c r="B423" s="9">
        <v>15459</v>
      </c>
      <c r="C423" s="340"/>
      <c r="D423" s="342" t="s">
        <v>5535</v>
      </c>
      <c r="G423" s="1"/>
      <c r="I423" s="1"/>
    </row>
    <row r="424" spans="1:9">
      <c r="A424" s="342" t="s">
        <v>5566</v>
      </c>
      <c r="B424" s="9">
        <v>15342</v>
      </c>
      <c r="C424" s="340"/>
      <c r="D424" s="342" t="s">
        <v>5535</v>
      </c>
      <c r="G424" s="1"/>
      <c r="I424" s="1"/>
    </row>
    <row r="425" spans="1:9">
      <c r="A425" s="342" t="s">
        <v>5564</v>
      </c>
      <c r="B425" s="9">
        <v>17271</v>
      </c>
      <c r="C425" s="340"/>
      <c r="D425" s="342" t="s">
        <v>5534</v>
      </c>
      <c r="G425" s="1"/>
      <c r="I425" s="1"/>
    </row>
    <row r="426" spans="1:9">
      <c r="A426" s="342" t="s">
        <v>5545</v>
      </c>
      <c r="B426" s="9">
        <v>16889</v>
      </c>
      <c r="C426" s="340"/>
      <c r="D426" s="342" t="s">
        <v>5534</v>
      </c>
      <c r="G426" s="1"/>
      <c r="I426" s="1"/>
    </row>
    <row r="427" spans="1:9">
      <c r="G427" s="1"/>
      <c r="I427" s="1"/>
    </row>
    <row r="428" spans="1:9">
      <c r="A428" s="342" t="s">
        <v>5619</v>
      </c>
      <c r="B428" s="331">
        <f>B422</f>
        <v>10217</v>
      </c>
      <c r="D428" s="349">
        <f>B428/B421</f>
        <v>0.13590412088642953</v>
      </c>
      <c r="G428" s="1"/>
      <c r="I428" s="1"/>
    </row>
    <row r="429" spans="1:9">
      <c r="A429" s="342" t="s">
        <v>5535</v>
      </c>
      <c r="B429" s="331">
        <f>SUM(B423:B424)</f>
        <v>30801</v>
      </c>
      <c r="D429" s="349">
        <f>B429/B421</f>
        <v>0.40970762723137089</v>
      </c>
      <c r="G429" s="1"/>
      <c r="I429" s="1"/>
    </row>
    <row r="430" spans="1:9">
      <c r="A430" s="342" t="s">
        <v>5534</v>
      </c>
      <c r="B430" s="331">
        <f>SUM(B425:B426)</f>
        <v>34160</v>
      </c>
      <c r="D430" s="349">
        <f>B430/B421</f>
        <v>0.45438825188219956</v>
      </c>
      <c r="G430" s="1"/>
      <c r="I430" s="1"/>
    </row>
    <row r="431" spans="1:9">
      <c r="G431" s="1"/>
      <c r="I431" s="1"/>
    </row>
    <row r="432" spans="1:9">
      <c r="G432" s="1"/>
      <c r="I432" s="1"/>
    </row>
    <row r="433" spans="1:9">
      <c r="A433" s="356" t="s">
        <v>5303</v>
      </c>
      <c r="B433" s="348">
        <f>SUM(B434:B468)</f>
        <v>72129</v>
      </c>
      <c r="G433" s="1"/>
      <c r="I433" s="1"/>
    </row>
    <row r="434" spans="1:9">
      <c r="A434" s="332" t="s">
        <v>5375</v>
      </c>
      <c r="B434" s="3">
        <v>2414</v>
      </c>
      <c r="C434" s="332"/>
      <c r="D434" s="333" t="s">
        <v>5303</v>
      </c>
      <c r="G434" s="1"/>
      <c r="I434" s="1"/>
    </row>
    <row r="435" spans="1:9">
      <c r="A435" s="332" t="s">
        <v>5373</v>
      </c>
      <c r="B435" s="3">
        <v>6755</v>
      </c>
      <c r="C435" s="332"/>
      <c r="D435" s="333" t="s">
        <v>5303</v>
      </c>
      <c r="G435" s="1"/>
      <c r="I435" s="1"/>
    </row>
    <row r="436" spans="1:9">
      <c r="A436" s="333" t="s">
        <v>5369</v>
      </c>
      <c r="B436" s="3">
        <v>2505</v>
      </c>
      <c r="C436" s="332"/>
      <c r="D436" s="333" t="s">
        <v>5303</v>
      </c>
      <c r="G436" s="1"/>
      <c r="I436" s="1"/>
    </row>
    <row r="437" spans="1:9">
      <c r="A437" s="333" t="s">
        <v>5368</v>
      </c>
      <c r="B437" s="3">
        <v>2194</v>
      </c>
      <c r="C437" s="332"/>
      <c r="D437" s="333" t="s">
        <v>5303</v>
      </c>
      <c r="G437" s="1"/>
      <c r="I437" s="1"/>
    </row>
    <row r="438" spans="1:9">
      <c r="A438" s="333" t="s">
        <v>5367</v>
      </c>
      <c r="B438" s="3">
        <v>4185</v>
      </c>
      <c r="C438" s="332"/>
      <c r="D438" s="333" t="s">
        <v>5303</v>
      </c>
      <c r="G438" s="1"/>
      <c r="I438" s="1"/>
    </row>
    <row r="439" spans="1:9">
      <c r="A439" s="333" t="s">
        <v>5366</v>
      </c>
      <c r="B439" s="3">
        <v>4851</v>
      </c>
      <c r="C439" s="332"/>
      <c r="D439" s="333" t="s">
        <v>5303</v>
      </c>
      <c r="G439" s="1"/>
      <c r="I439" s="1"/>
    </row>
    <row r="440" spans="1:9">
      <c r="A440" s="333" t="s">
        <v>5365</v>
      </c>
      <c r="B440" s="3">
        <v>2393</v>
      </c>
      <c r="C440" s="332"/>
      <c r="D440" s="333" t="s">
        <v>5303</v>
      </c>
      <c r="G440" s="1"/>
      <c r="I440" s="1"/>
    </row>
    <row r="441" spans="1:9">
      <c r="A441" s="333" t="s">
        <v>5363</v>
      </c>
      <c r="B441" s="3">
        <v>4931</v>
      </c>
      <c r="C441" s="332"/>
      <c r="D441" s="333" t="s">
        <v>5303</v>
      </c>
      <c r="G441" s="1"/>
      <c r="I441" s="1"/>
    </row>
    <row r="442" spans="1:9">
      <c r="A442" s="333" t="s">
        <v>5361</v>
      </c>
      <c r="B442" s="3">
        <v>4707</v>
      </c>
      <c r="C442" s="332"/>
      <c r="D442" s="333" t="s">
        <v>5303</v>
      </c>
      <c r="G442" s="1"/>
      <c r="I442" s="1"/>
    </row>
    <row r="443" spans="1:9">
      <c r="A443" s="333" t="s">
        <v>4068</v>
      </c>
      <c r="B443" s="3">
        <v>2335</v>
      </c>
      <c r="C443" s="332"/>
      <c r="D443" s="333" t="s">
        <v>5303</v>
      </c>
      <c r="G443" s="1"/>
      <c r="I443" s="1"/>
    </row>
    <row r="444" spans="1:9">
      <c r="A444" s="333" t="s">
        <v>5325</v>
      </c>
      <c r="B444" s="3">
        <v>1054</v>
      </c>
      <c r="C444" s="332"/>
      <c r="D444" s="333" t="s">
        <v>5303</v>
      </c>
      <c r="G444" s="1"/>
      <c r="I444" s="1"/>
    </row>
    <row r="445" spans="1:9">
      <c r="A445" s="333" t="s">
        <v>3098</v>
      </c>
      <c r="B445" s="3">
        <v>983</v>
      </c>
      <c r="C445" s="332"/>
      <c r="D445" s="333" t="s">
        <v>5303</v>
      </c>
      <c r="G445" s="1"/>
      <c r="I445" s="1"/>
    </row>
    <row r="446" spans="1:9">
      <c r="A446" s="333" t="s">
        <v>5324</v>
      </c>
      <c r="B446" s="3">
        <v>1059</v>
      </c>
      <c r="C446" s="332"/>
      <c r="D446" s="333" t="s">
        <v>5303</v>
      </c>
      <c r="G446" s="1"/>
      <c r="I446" s="1"/>
    </row>
    <row r="447" spans="1:9">
      <c r="A447" s="333" t="s">
        <v>5323</v>
      </c>
      <c r="B447" s="3">
        <v>2312</v>
      </c>
      <c r="C447" s="332"/>
      <c r="D447" s="333" t="s">
        <v>5303</v>
      </c>
      <c r="G447" s="1"/>
      <c r="I447" s="1"/>
    </row>
    <row r="448" spans="1:9">
      <c r="A448" s="333" t="s">
        <v>5322</v>
      </c>
      <c r="B448" s="3">
        <v>1790</v>
      </c>
      <c r="C448" s="332"/>
      <c r="D448" s="333" t="s">
        <v>5303</v>
      </c>
      <c r="G448" s="1"/>
      <c r="I448" s="1"/>
    </row>
    <row r="449" spans="1:9">
      <c r="A449" s="333" t="s">
        <v>5321</v>
      </c>
      <c r="B449" s="3">
        <v>2814</v>
      </c>
      <c r="C449" s="332"/>
      <c r="D449" s="333" t="s">
        <v>5303</v>
      </c>
      <c r="G449" s="1"/>
      <c r="I449" s="1"/>
    </row>
    <row r="450" spans="1:9">
      <c r="A450" s="333" t="s">
        <v>4184</v>
      </c>
      <c r="B450" s="3">
        <v>1012</v>
      </c>
      <c r="C450" s="332"/>
      <c r="D450" s="333" t="s">
        <v>5303</v>
      </c>
      <c r="G450" s="1"/>
      <c r="I450" s="1"/>
    </row>
    <row r="451" spans="1:9">
      <c r="A451" s="333" t="s">
        <v>5320</v>
      </c>
      <c r="B451" s="3">
        <v>960</v>
      </c>
      <c r="C451" s="332"/>
      <c r="D451" s="333" t="s">
        <v>5303</v>
      </c>
      <c r="G451" s="1"/>
      <c r="I451" s="1"/>
    </row>
    <row r="452" spans="1:9">
      <c r="A452" s="333" t="s">
        <v>5319</v>
      </c>
      <c r="B452" s="3">
        <v>1017</v>
      </c>
      <c r="C452" s="332"/>
      <c r="D452" s="333" t="s">
        <v>5303</v>
      </c>
      <c r="G452" s="1"/>
      <c r="I452" s="1"/>
    </row>
    <row r="453" spans="1:9">
      <c r="A453" s="333" t="s">
        <v>5318</v>
      </c>
      <c r="B453" s="3">
        <v>1991</v>
      </c>
      <c r="C453" s="332"/>
      <c r="D453" s="333" t="s">
        <v>5303</v>
      </c>
      <c r="G453" s="1"/>
      <c r="I453" s="1"/>
    </row>
    <row r="454" spans="1:9">
      <c r="A454" s="333" t="s">
        <v>5317</v>
      </c>
      <c r="B454" s="3">
        <v>1310</v>
      </c>
      <c r="C454" s="332"/>
      <c r="D454" s="333" t="s">
        <v>5303</v>
      </c>
      <c r="G454" s="1"/>
      <c r="I454" s="1"/>
    </row>
    <row r="455" spans="1:9">
      <c r="A455" s="333" t="s">
        <v>5316</v>
      </c>
      <c r="B455" s="3">
        <v>2081</v>
      </c>
      <c r="C455" s="332"/>
      <c r="D455" s="333" t="s">
        <v>5303</v>
      </c>
      <c r="G455" s="1"/>
      <c r="I455" s="1"/>
    </row>
    <row r="456" spans="1:9">
      <c r="A456" s="333" t="s">
        <v>5315</v>
      </c>
      <c r="B456" s="3">
        <v>1126</v>
      </c>
      <c r="C456" s="332"/>
      <c r="D456" s="333" t="s">
        <v>5303</v>
      </c>
      <c r="G456" s="1"/>
      <c r="I456" s="1"/>
    </row>
    <row r="457" spans="1:9">
      <c r="A457" s="333" t="s">
        <v>5314</v>
      </c>
      <c r="B457" s="3">
        <v>1087</v>
      </c>
      <c r="C457" s="332"/>
      <c r="D457" s="333" t="s">
        <v>5303</v>
      </c>
      <c r="G457" s="1"/>
      <c r="I457" s="1"/>
    </row>
    <row r="458" spans="1:9">
      <c r="A458" s="333" t="s">
        <v>5313</v>
      </c>
      <c r="B458" s="3">
        <v>970</v>
      </c>
      <c r="C458" s="332"/>
      <c r="D458" s="333" t="s">
        <v>5303</v>
      </c>
      <c r="G458" s="1"/>
      <c r="I458" s="1"/>
    </row>
    <row r="459" spans="1:9">
      <c r="A459" s="333" t="s">
        <v>5312</v>
      </c>
      <c r="B459" s="4">
        <v>934</v>
      </c>
      <c r="C459" s="332"/>
      <c r="D459" s="333" t="s">
        <v>5303</v>
      </c>
      <c r="G459" s="1"/>
      <c r="I459" s="1"/>
    </row>
    <row r="460" spans="1:9">
      <c r="A460" s="333" t="s">
        <v>5311</v>
      </c>
      <c r="B460" s="4">
        <v>1048</v>
      </c>
      <c r="C460" s="332"/>
      <c r="D460" s="333" t="s">
        <v>5303</v>
      </c>
      <c r="G460" s="1"/>
      <c r="I460" s="1"/>
    </row>
    <row r="461" spans="1:9">
      <c r="A461" s="333" t="s">
        <v>5310</v>
      </c>
      <c r="B461" s="4">
        <v>942</v>
      </c>
      <c r="C461" s="332"/>
      <c r="D461" s="333" t="s">
        <v>5303</v>
      </c>
      <c r="G461" s="1"/>
      <c r="I461" s="1"/>
    </row>
    <row r="462" spans="1:9">
      <c r="A462" s="333" t="s">
        <v>5309</v>
      </c>
      <c r="B462" s="4">
        <v>956</v>
      </c>
      <c r="C462" s="332"/>
      <c r="D462" s="333" t="s">
        <v>5303</v>
      </c>
      <c r="G462" s="1"/>
      <c r="I462" s="1"/>
    </row>
    <row r="463" spans="1:9">
      <c r="A463" s="333" t="s">
        <v>5308</v>
      </c>
      <c r="B463" s="4">
        <v>2192</v>
      </c>
      <c r="C463" s="332"/>
      <c r="D463" s="333" t="s">
        <v>5303</v>
      </c>
      <c r="G463" s="1"/>
      <c r="I463" s="1"/>
    </row>
    <row r="464" spans="1:9">
      <c r="A464" s="333" t="s">
        <v>5307</v>
      </c>
      <c r="B464" s="4">
        <v>2056</v>
      </c>
      <c r="C464" s="332"/>
      <c r="D464" s="333" t="s">
        <v>5303</v>
      </c>
      <c r="G464" s="1"/>
      <c r="I464" s="1"/>
    </row>
    <row r="465" spans="1:9">
      <c r="A465" s="333" t="s">
        <v>5306</v>
      </c>
      <c r="B465" s="4">
        <v>2128</v>
      </c>
      <c r="C465" s="332"/>
      <c r="D465" s="333" t="s">
        <v>5303</v>
      </c>
      <c r="G465" s="1"/>
      <c r="I465" s="1"/>
    </row>
    <row r="466" spans="1:9">
      <c r="A466" s="333" t="s">
        <v>5305</v>
      </c>
      <c r="B466" s="4">
        <v>1631</v>
      </c>
      <c r="C466" s="332"/>
      <c r="D466" s="333" t="s">
        <v>5303</v>
      </c>
      <c r="G466" s="1"/>
      <c r="I466" s="1"/>
    </row>
    <row r="467" spans="1:9">
      <c r="A467" s="333" t="s">
        <v>5304</v>
      </c>
      <c r="B467" s="4">
        <v>913</v>
      </c>
      <c r="C467" s="332"/>
      <c r="D467" s="333" t="s">
        <v>5303</v>
      </c>
      <c r="G467" s="1"/>
      <c r="I467" s="1"/>
    </row>
    <row r="468" spans="1:9">
      <c r="A468" s="333" t="s">
        <v>5368</v>
      </c>
      <c r="B468" s="4">
        <v>493</v>
      </c>
      <c r="C468" s="332"/>
      <c r="D468" s="333" t="s">
        <v>5279</v>
      </c>
      <c r="G468" s="1"/>
      <c r="I468" s="1"/>
    </row>
    <row r="469" spans="1:9">
      <c r="G469" s="1"/>
      <c r="I469" s="1"/>
    </row>
    <row r="470" spans="1:9">
      <c r="A470" s="333" t="s">
        <v>5303</v>
      </c>
      <c r="B470" s="331">
        <f>SUM(B434:B467)</f>
        <v>71636</v>
      </c>
      <c r="D470" s="349">
        <f>B470/B433</f>
        <v>0.99316502377684424</v>
      </c>
      <c r="G470" s="1"/>
      <c r="I470" s="1"/>
    </row>
    <row r="471" spans="1:9">
      <c r="A471" s="333" t="s">
        <v>5279</v>
      </c>
      <c r="B471" s="331">
        <f>B468</f>
        <v>493</v>
      </c>
      <c r="D471" s="349">
        <f>B471/B433</f>
        <v>6.8349762231557348E-3</v>
      </c>
      <c r="G471" s="1"/>
      <c r="I471" s="1"/>
    </row>
    <row r="472" spans="1:9">
      <c r="G472" s="1"/>
      <c r="I472" s="1"/>
    </row>
    <row r="473" spans="1:9">
      <c r="G473" s="1"/>
      <c r="I473" s="1"/>
    </row>
    <row r="474" spans="1:9">
      <c r="A474" s="350" t="s">
        <v>5447</v>
      </c>
      <c r="B474" s="348">
        <f>SUM(B475:B481)</f>
        <v>71519</v>
      </c>
      <c r="G474" s="1"/>
      <c r="I474" s="1"/>
    </row>
    <row r="475" spans="1:9">
      <c r="A475" s="338" t="s">
        <v>5466</v>
      </c>
      <c r="B475" s="3">
        <v>8846</v>
      </c>
      <c r="C475" s="336"/>
      <c r="D475" s="338" t="s">
        <v>5447</v>
      </c>
      <c r="G475" s="1"/>
      <c r="I475" s="1"/>
    </row>
    <row r="476" spans="1:9">
      <c r="A476" s="338" t="s">
        <v>5463</v>
      </c>
      <c r="B476" s="3">
        <v>9477</v>
      </c>
      <c r="C476" s="336"/>
      <c r="D476" s="338" t="s">
        <v>5447</v>
      </c>
      <c r="G476" s="1"/>
      <c r="I476" s="1"/>
    </row>
    <row r="477" spans="1:9">
      <c r="A477" s="338" t="s">
        <v>5214</v>
      </c>
      <c r="B477" s="3">
        <v>9509</v>
      </c>
      <c r="C477" s="336"/>
      <c r="D477" s="338" t="s">
        <v>5447</v>
      </c>
      <c r="G477" s="1"/>
      <c r="I477" s="1"/>
    </row>
    <row r="478" spans="1:9">
      <c r="A478" s="338" t="s">
        <v>5459</v>
      </c>
      <c r="B478" s="3">
        <v>8542</v>
      </c>
      <c r="C478" s="336"/>
      <c r="D478" s="338" t="s">
        <v>5447</v>
      </c>
      <c r="G478" s="1"/>
      <c r="I478" s="1"/>
    </row>
    <row r="479" spans="1:9">
      <c r="A479" s="338" t="s">
        <v>5451</v>
      </c>
      <c r="B479" s="3">
        <v>8628</v>
      </c>
      <c r="C479" s="336"/>
      <c r="D479" s="338" t="s">
        <v>5447</v>
      </c>
      <c r="G479" s="1"/>
      <c r="I479" s="1"/>
    </row>
    <row r="480" spans="1:9">
      <c r="A480" s="338" t="s">
        <v>5443</v>
      </c>
      <c r="B480" s="9">
        <v>13027</v>
      </c>
      <c r="C480" s="336"/>
      <c r="D480" s="338" t="s">
        <v>5415</v>
      </c>
      <c r="G480" s="1"/>
      <c r="I480" s="1"/>
    </row>
    <row r="481" spans="1:9">
      <c r="A481" s="338" t="s">
        <v>5429</v>
      </c>
      <c r="B481" s="9">
        <v>13490</v>
      </c>
      <c r="C481" s="336"/>
      <c r="D481" s="338" t="s">
        <v>5415</v>
      </c>
      <c r="G481" s="1"/>
      <c r="I481" s="1"/>
    </row>
    <row r="482" spans="1:9">
      <c r="G482" s="1"/>
      <c r="I482" s="1"/>
    </row>
    <row r="483" spans="1:9">
      <c r="A483" s="338" t="s">
        <v>5447</v>
      </c>
      <c r="B483" s="331">
        <f>SUM(B475:B479)</f>
        <v>45002</v>
      </c>
      <c r="D483" s="349">
        <f>B483/B474</f>
        <v>0.62923139305639064</v>
      </c>
      <c r="G483" s="1"/>
      <c r="I483" s="1"/>
    </row>
    <row r="484" spans="1:9">
      <c r="A484" s="338" t="s">
        <v>5415</v>
      </c>
      <c r="B484" s="331">
        <f>SUM(B480:B481)</f>
        <v>26517</v>
      </c>
      <c r="D484" s="349">
        <f>B484/B474</f>
        <v>0.37076860694360941</v>
      </c>
      <c r="G484" s="1"/>
      <c r="I484" s="1"/>
    </row>
    <row r="485" spans="1:9">
      <c r="G485" s="1"/>
      <c r="I485" s="1"/>
    </row>
    <row r="486" spans="1:9">
      <c r="G486" s="1"/>
      <c r="I486" s="1"/>
    </row>
    <row r="487" spans="1:9">
      <c r="A487" s="350" t="s">
        <v>5446</v>
      </c>
      <c r="B487" s="352">
        <f>SUM(B488:B495)</f>
        <v>72571</v>
      </c>
      <c r="C487" s="336"/>
      <c r="D487" s="336"/>
      <c r="G487" s="1"/>
      <c r="I487" s="1"/>
    </row>
    <row r="488" spans="1:9">
      <c r="A488" s="338" t="s">
        <v>5462</v>
      </c>
      <c r="B488" s="3">
        <v>9375</v>
      </c>
      <c r="C488" s="336"/>
      <c r="D488" s="338" t="s">
        <v>5447</v>
      </c>
      <c r="G488" s="1"/>
      <c r="I488" s="1"/>
    </row>
    <row r="489" spans="1:9">
      <c r="A489" s="338" t="s">
        <v>5457</v>
      </c>
      <c r="B489" s="3">
        <v>9731</v>
      </c>
      <c r="C489" s="336"/>
      <c r="D489" s="338" t="s">
        <v>5447</v>
      </c>
      <c r="G489" s="1"/>
      <c r="I489" s="1"/>
    </row>
    <row r="490" spans="1:9">
      <c r="A490" s="338" t="s">
        <v>5453</v>
      </c>
      <c r="B490" s="3">
        <v>9403</v>
      </c>
      <c r="C490" s="336"/>
      <c r="D490" s="338" t="s">
        <v>5447</v>
      </c>
      <c r="G490" s="1"/>
      <c r="I490" s="1"/>
    </row>
    <row r="491" spans="1:9">
      <c r="A491" s="338" t="s">
        <v>5465</v>
      </c>
      <c r="B491" s="3">
        <v>8670</v>
      </c>
      <c r="C491" s="336"/>
      <c r="D491" s="338" t="s">
        <v>5446</v>
      </c>
      <c r="G491" s="1"/>
      <c r="I491" s="1"/>
    </row>
    <row r="492" spans="1:9">
      <c r="A492" s="338" t="s">
        <v>5456</v>
      </c>
      <c r="B492" s="3">
        <v>8361</v>
      </c>
      <c r="C492" s="336"/>
      <c r="D492" s="338" t="s">
        <v>5446</v>
      </c>
      <c r="G492" s="1"/>
      <c r="I492" s="1"/>
    </row>
    <row r="493" spans="1:9">
      <c r="A493" s="338" t="s">
        <v>5455</v>
      </c>
      <c r="B493" s="3">
        <v>8766</v>
      </c>
      <c r="C493" s="336"/>
      <c r="D493" s="338" t="s">
        <v>5446</v>
      </c>
      <c r="G493" s="1"/>
      <c r="I493" s="1"/>
    </row>
    <row r="494" spans="1:9">
      <c r="A494" s="338" t="s">
        <v>731</v>
      </c>
      <c r="B494" s="3">
        <v>9166</v>
      </c>
      <c r="C494" s="336"/>
      <c r="D494" s="338" t="s">
        <v>5446</v>
      </c>
      <c r="G494" s="1"/>
      <c r="I494" s="1"/>
    </row>
    <row r="495" spans="1:9">
      <c r="A495" s="338" t="s">
        <v>5449</v>
      </c>
      <c r="B495" s="4">
        <v>9099</v>
      </c>
      <c r="C495" s="336"/>
      <c r="D495" s="338" t="s">
        <v>5448</v>
      </c>
      <c r="G495" s="1"/>
      <c r="I495" s="1"/>
    </row>
    <row r="496" spans="1:9">
      <c r="A496" s="336"/>
      <c r="B496" s="339"/>
      <c r="C496" s="336"/>
      <c r="D496" s="336"/>
      <c r="G496" s="1"/>
      <c r="I496" s="1"/>
    </row>
    <row r="497" spans="1:9">
      <c r="A497" s="338" t="s">
        <v>5447</v>
      </c>
      <c r="B497" s="331">
        <f>SUM(B488:B490)</f>
        <v>28509</v>
      </c>
      <c r="C497" s="336"/>
      <c r="D497" s="353">
        <f>B497/B487</f>
        <v>0.39284287111931765</v>
      </c>
      <c r="G497" s="1"/>
      <c r="I497" s="1"/>
    </row>
    <row r="498" spans="1:9">
      <c r="A498" s="338" t="s">
        <v>5446</v>
      </c>
      <c r="B498" s="337">
        <f>SUM(B491:B494)</f>
        <v>34963</v>
      </c>
      <c r="D498" s="353">
        <f>B498/B487</f>
        <v>0.4817764671838613</v>
      </c>
    </row>
    <row r="499" spans="1:9">
      <c r="A499" s="338" t="s">
        <v>5448</v>
      </c>
      <c r="B499" s="337">
        <f>B495</f>
        <v>9099</v>
      </c>
      <c r="C499" s="336"/>
      <c r="D499" s="353">
        <f>B499/B487</f>
        <v>0.12538066169682105</v>
      </c>
    </row>
    <row r="500" spans="1:9">
      <c r="A500" s="336"/>
      <c r="B500" s="337"/>
      <c r="C500" s="336"/>
      <c r="D500" s="336"/>
    </row>
    <row r="501" spans="1:9">
      <c r="A501" s="336"/>
      <c r="B501" s="337"/>
      <c r="C501" s="336"/>
      <c r="D501" s="336"/>
    </row>
    <row r="502" spans="1:9">
      <c r="A502" s="356" t="s">
        <v>5266</v>
      </c>
      <c r="B502" s="358">
        <f>SUM(B503:B526)</f>
        <v>75963</v>
      </c>
      <c r="C502" s="332"/>
      <c r="D502" s="332"/>
    </row>
    <row r="503" spans="1:9">
      <c r="A503" s="333" t="s">
        <v>697</v>
      </c>
      <c r="B503" s="9">
        <v>2783</v>
      </c>
      <c r="C503" s="332"/>
      <c r="D503" s="333" t="s">
        <v>5266</v>
      </c>
    </row>
    <row r="504" spans="1:9">
      <c r="A504" s="333" t="s">
        <v>5287</v>
      </c>
      <c r="B504" s="9">
        <v>3548</v>
      </c>
      <c r="C504" s="332"/>
      <c r="D504" s="333" t="s">
        <v>5266</v>
      </c>
    </row>
    <row r="505" spans="1:9">
      <c r="A505" s="333" t="s">
        <v>700</v>
      </c>
      <c r="B505" s="9">
        <v>2919</v>
      </c>
      <c r="C505" s="332"/>
      <c r="D505" s="333" t="s">
        <v>5266</v>
      </c>
    </row>
    <row r="506" spans="1:9">
      <c r="A506" s="333" t="s">
        <v>5286</v>
      </c>
      <c r="B506" s="9">
        <v>1583</v>
      </c>
      <c r="C506" s="332"/>
      <c r="D506" s="333" t="s">
        <v>5266</v>
      </c>
    </row>
    <row r="507" spans="1:9">
      <c r="A507" s="333" t="s">
        <v>5285</v>
      </c>
      <c r="B507" s="9">
        <v>3523</v>
      </c>
      <c r="C507" s="332"/>
      <c r="D507" s="333" t="s">
        <v>5266</v>
      </c>
    </row>
    <row r="508" spans="1:9">
      <c r="A508" s="333" t="s">
        <v>4913</v>
      </c>
      <c r="B508" s="9">
        <v>3879</v>
      </c>
      <c r="C508" s="332"/>
      <c r="D508" s="333" t="s">
        <v>5266</v>
      </c>
    </row>
    <row r="509" spans="1:9">
      <c r="A509" s="333" t="s">
        <v>5284</v>
      </c>
      <c r="B509" s="9">
        <v>3413</v>
      </c>
      <c r="C509" s="332"/>
      <c r="D509" s="333" t="s">
        <v>5266</v>
      </c>
    </row>
    <row r="510" spans="1:9">
      <c r="A510" s="333" t="s">
        <v>5283</v>
      </c>
      <c r="B510" s="9">
        <v>3410</v>
      </c>
      <c r="C510" s="332"/>
      <c r="D510" s="333" t="s">
        <v>5266</v>
      </c>
    </row>
    <row r="511" spans="1:9">
      <c r="A511" s="333" t="s">
        <v>5281</v>
      </c>
      <c r="B511" s="9">
        <v>1635</v>
      </c>
      <c r="C511" s="332"/>
      <c r="D511" s="333" t="s">
        <v>5266</v>
      </c>
    </row>
    <row r="512" spans="1:9">
      <c r="A512" s="333" t="s">
        <v>5278</v>
      </c>
      <c r="B512" s="9">
        <v>1761</v>
      </c>
      <c r="C512" s="332"/>
      <c r="D512" s="333" t="s">
        <v>5266</v>
      </c>
    </row>
    <row r="513" spans="1:4">
      <c r="A513" s="333" t="s">
        <v>2380</v>
      </c>
      <c r="B513" s="9">
        <v>3640</v>
      </c>
      <c r="C513" s="332"/>
      <c r="D513" s="333" t="s">
        <v>5266</v>
      </c>
    </row>
    <row r="514" spans="1:4">
      <c r="A514" s="333" t="s">
        <v>5277</v>
      </c>
      <c r="B514" s="9">
        <v>2698</v>
      </c>
      <c r="C514" s="332"/>
      <c r="D514" s="333" t="s">
        <v>5266</v>
      </c>
    </row>
    <row r="515" spans="1:4">
      <c r="A515" s="333" t="s">
        <v>5276</v>
      </c>
      <c r="B515" s="9">
        <v>4957</v>
      </c>
      <c r="C515" s="332"/>
      <c r="D515" s="333" t="s">
        <v>5266</v>
      </c>
    </row>
    <row r="516" spans="1:4">
      <c r="A516" s="333" t="s">
        <v>5275</v>
      </c>
      <c r="B516" s="9">
        <v>3143</v>
      </c>
      <c r="C516" s="332"/>
      <c r="D516" s="333" t="s">
        <v>5266</v>
      </c>
    </row>
    <row r="517" spans="1:4">
      <c r="A517" s="333" t="s">
        <v>5274</v>
      </c>
      <c r="B517" s="9">
        <v>2965</v>
      </c>
      <c r="C517" s="332"/>
      <c r="D517" s="333" t="s">
        <v>5266</v>
      </c>
    </row>
    <row r="518" spans="1:4">
      <c r="A518" s="333" t="s">
        <v>5273</v>
      </c>
      <c r="B518" s="9">
        <v>2707</v>
      </c>
      <c r="C518" s="332"/>
      <c r="D518" s="333" t="s">
        <v>5266</v>
      </c>
    </row>
    <row r="519" spans="1:4">
      <c r="A519" s="333" t="s">
        <v>5272</v>
      </c>
      <c r="B519" s="9">
        <v>3285</v>
      </c>
      <c r="C519" s="332"/>
      <c r="D519" s="333" t="s">
        <v>5266</v>
      </c>
    </row>
    <row r="520" spans="1:4">
      <c r="A520" s="333" t="s">
        <v>5271</v>
      </c>
      <c r="B520" s="9">
        <v>3596</v>
      </c>
      <c r="C520" s="332"/>
      <c r="D520" s="333" t="s">
        <v>5266</v>
      </c>
    </row>
    <row r="521" spans="1:4">
      <c r="A521" s="333" t="s">
        <v>5270</v>
      </c>
      <c r="B521" s="9">
        <v>3211</v>
      </c>
      <c r="C521" s="332"/>
      <c r="D521" s="333" t="s">
        <v>5266</v>
      </c>
    </row>
    <row r="522" spans="1:4">
      <c r="A522" s="333" t="s">
        <v>5269</v>
      </c>
      <c r="B522" s="9">
        <v>3275</v>
      </c>
      <c r="C522" s="332"/>
      <c r="D522" s="333" t="s">
        <v>5266</v>
      </c>
    </row>
    <row r="523" spans="1:4">
      <c r="A523" s="333" t="s">
        <v>5268</v>
      </c>
      <c r="B523" s="9">
        <v>2749</v>
      </c>
      <c r="C523" s="332"/>
      <c r="D523" s="333" t="s">
        <v>5266</v>
      </c>
    </row>
    <row r="524" spans="1:4">
      <c r="A524" s="333" t="s">
        <v>5267</v>
      </c>
      <c r="B524" s="9">
        <v>2945</v>
      </c>
      <c r="C524" s="332"/>
      <c r="D524" s="333" t="s">
        <v>5266</v>
      </c>
    </row>
    <row r="525" spans="1:4">
      <c r="A525" s="333" t="s">
        <v>1654</v>
      </c>
      <c r="B525" s="9">
        <v>3083</v>
      </c>
      <c r="C525" s="332"/>
      <c r="D525" s="333" t="s">
        <v>5266</v>
      </c>
    </row>
    <row r="526" spans="1:4">
      <c r="A526" s="333" t="s">
        <v>5282</v>
      </c>
      <c r="B526" s="9">
        <v>5255</v>
      </c>
      <c r="C526" s="332"/>
      <c r="D526" s="333" t="s">
        <v>5279</v>
      </c>
    </row>
    <row r="527" spans="1:4">
      <c r="A527" s="332"/>
      <c r="B527" s="335"/>
      <c r="C527" s="332"/>
      <c r="D527" s="332"/>
    </row>
    <row r="528" spans="1:4">
      <c r="A528" s="333" t="s">
        <v>5266</v>
      </c>
      <c r="B528" s="334">
        <f>SUM(B503:B525)</f>
        <v>70708</v>
      </c>
      <c r="C528" s="332"/>
      <c r="D528" s="359">
        <f>B528/B502</f>
        <v>0.9308215841923041</v>
      </c>
    </row>
    <row r="529" spans="1:9">
      <c r="A529" s="333" t="s">
        <v>5279</v>
      </c>
      <c r="B529" s="334">
        <f>B526</f>
        <v>5255</v>
      </c>
      <c r="C529" s="332"/>
      <c r="D529" s="359">
        <f>B529/B502</f>
        <v>6.9178415807695848E-2</v>
      </c>
    </row>
    <row r="530" spans="1:9">
      <c r="A530" s="336"/>
      <c r="B530" s="337"/>
      <c r="C530" s="336"/>
      <c r="D530" s="336"/>
    </row>
    <row r="531" spans="1:9">
      <c r="A531" s="336"/>
      <c r="B531" s="337"/>
      <c r="C531" s="336"/>
      <c r="D531" s="336"/>
    </row>
    <row r="532" spans="1:9" ht="15" customHeight="1">
      <c r="A532" s="344" t="s">
        <v>5169</v>
      </c>
      <c r="B532" s="345">
        <f>SUM(B533:B542)</f>
        <v>71820</v>
      </c>
    </row>
    <row r="533" spans="1:9">
      <c r="A533" s="328" t="s">
        <v>5178</v>
      </c>
      <c r="B533" s="9">
        <v>2747</v>
      </c>
      <c r="D533" s="328" t="s">
        <v>5176</v>
      </c>
      <c r="G533" s="1"/>
      <c r="I533" s="1"/>
    </row>
    <row r="534" spans="1:9">
      <c r="A534" s="329" t="s">
        <v>5177</v>
      </c>
      <c r="B534" s="9">
        <v>8662</v>
      </c>
      <c r="D534" s="329" t="s">
        <v>5176</v>
      </c>
      <c r="G534" s="1"/>
      <c r="I534" s="1"/>
    </row>
    <row r="535" spans="1:9">
      <c r="A535" s="329" t="s">
        <v>5185</v>
      </c>
      <c r="B535" s="9">
        <v>8808</v>
      </c>
      <c r="D535" s="329" t="s">
        <v>5169</v>
      </c>
      <c r="G535" s="1"/>
      <c r="I535" s="1"/>
    </row>
    <row r="536" spans="1:9">
      <c r="A536" s="329" t="s">
        <v>4641</v>
      </c>
      <c r="B536" s="9">
        <v>8835</v>
      </c>
      <c r="D536" s="329" t="s">
        <v>5169</v>
      </c>
      <c r="G536" s="1"/>
      <c r="I536" s="1"/>
    </row>
    <row r="537" spans="1:9">
      <c r="A537" s="329" t="s">
        <v>5179</v>
      </c>
      <c r="B537" s="9">
        <v>7458</v>
      </c>
      <c r="D537" s="329" t="s">
        <v>5169</v>
      </c>
      <c r="G537" s="1"/>
      <c r="I537" s="1"/>
    </row>
    <row r="538" spans="1:9">
      <c r="A538" s="329" t="s">
        <v>5175</v>
      </c>
      <c r="B538" s="9">
        <v>7726</v>
      </c>
      <c r="D538" s="329" t="s">
        <v>5169</v>
      </c>
      <c r="G538" s="1"/>
      <c r="I538" s="1"/>
    </row>
    <row r="539" spans="1:9">
      <c r="A539" s="329" t="s">
        <v>5172</v>
      </c>
      <c r="B539" s="9">
        <v>5169</v>
      </c>
      <c r="D539" s="329" t="s">
        <v>5169</v>
      </c>
      <c r="G539" s="1"/>
      <c r="I539" s="1"/>
    </row>
    <row r="540" spans="1:9">
      <c r="A540" s="329" t="s">
        <v>5171</v>
      </c>
      <c r="B540" s="9">
        <v>7728</v>
      </c>
      <c r="D540" s="329" t="s">
        <v>5169</v>
      </c>
      <c r="G540" s="1"/>
      <c r="I540" s="1"/>
    </row>
    <row r="541" spans="1:9">
      <c r="A541" s="328" t="s">
        <v>5170</v>
      </c>
      <c r="B541" s="9">
        <v>9947</v>
      </c>
      <c r="D541" s="329" t="s">
        <v>5169</v>
      </c>
      <c r="G541" s="1"/>
      <c r="I541" s="1"/>
    </row>
    <row r="542" spans="1:9">
      <c r="A542" s="328" t="s">
        <v>1312</v>
      </c>
      <c r="B542" s="9">
        <v>4740</v>
      </c>
      <c r="D542" s="328" t="s">
        <v>5169</v>
      </c>
      <c r="G542" s="1"/>
      <c r="I542" s="1"/>
    </row>
    <row r="544" spans="1:9">
      <c r="A544" s="329" t="s">
        <v>5176</v>
      </c>
      <c r="B544" s="330">
        <f>SUM(B533:B534)</f>
        <v>11409</v>
      </c>
      <c r="D544" s="349">
        <f>B544/B532</f>
        <v>0.15885547201336675</v>
      </c>
    </row>
    <row r="545" spans="1:4">
      <c r="A545" s="329" t="s">
        <v>5169</v>
      </c>
      <c r="B545" s="330">
        <f>SUM(B535:B542)</f>
        <v>60411</v>
      </c>
      <c r="D545" s="349">
        <f>B545/B532</f>
        <v>0.84114452798663319</v>
      </c>
    </row>
    <row r="548" spans="1:4">
      <c r="A548" s="356" t="s">
        <v>5249</v>
      </c>
      <c r="B548" s="348">
        <f>SUM(B549:B571)</f>
        <v>73217</v>
      </c>
    </row>
    <row r="549" spans="1:4">
      <c r="A549" s="333" t="s">
        <v>5358</v>
      </c>
      <c r="B549" s="3">
        <v>2366</v>
      </c>
      <c r="C549" s="332"/>
      <c r="D549" s="333" t="s">
        <v>5326</v>
      </c>
    </row>
    <row r="550" spans="1:4">
      <c r="A550" s="333" t="s">
        <v>5357</v>
      </c>
      <c r="B550" s="3">
        <v>2602</v>
      </c>
      <c r="C550" s="332"/>
      <c r="D550" s="333" t="s">
        <v>5326</v>
      </c>
    </row>
    <row r="551" spans="1:4">
      <c r="A551" s="333" t="s">
        <v>5345</v>
      </c>
      <c r="B551" s="4">
        <v>2251</v>
      </c>
      <c r="C551" s="332"/>
      <c r="D551" s="333" t="s">
        <v>5249</v>
      </c>
    </row>
    <row r="552" spans="1:4">
      <c r="A552" s="333" t="s">
        <v>4278</v>
      </c>
      <c r="B552" s="4">
        <v>2478</v>
      </c>
      <c r="C552" s="332"/>
      <c r="D552" s="333" t="s">
        <v>5249</v>
      </c>
    </row>
    <row r="553" spans="1:4">
      <c r="A553" s="333" t="s">
        <v>5339</v>
      </c>
      <c r="B553" s="4">
        <v>2362</v>
      </c>
      <c r="C553" s="332"/>
      <c r="D553" s="333" t="s">
        <v>5249</v>
      </c>
    </row>
    <row r="554" spans="1:4">
      <c r="A554" s="333" t="s">
        <v>5333</v>
      </c>
      <c r="B554" s="4">
        <v>2443</v>
      </c>
      <c r="C554" s="332"/>
      <c r="D554" s="333" t="s">
        <v>5249</v>
      </c>
    </row>
    <row r="555" spans="1:4">
      <c r="A555" s="333" t="s">
        <v>5265</v>
      </c>
      <c r="B555" s="3">
        <v>4422</v>
      </c>
      <c r="C555" s="332"/>
      <c r="D555" s="333" t="s">
        <v>5249</v>
      </c>
    </row>
    <row r="556" spans="1:4">
      <c r="A556" s="333" t="s">
        <v>5264</v>
      </c>
      <c r="B556" s="3">
        <v>2072</v>
      </c>
      <c r="C556" s="332"/>
      <c r="D556" s="333" t="s">
        <v>5249</v>
      </c>
    </row>
    <row r="557" spans="1:4">
      <c r="A557" s="333" t="s">
        <v>5263</v>
      </c>
      <c r="B557" s="3">
        <v>4721</v>
      </c>
      <c r="C557" s="332"/>
      <c r="D557" s="333" t="s">
        <v>5249</v>
      </c>
    </row>
    <row r="558" spans="1:4">
      <c r="A558" s="332" t="s">
        <v>5261</v>
      </c>
      <c r="B558" s="3">
        <v>4498</v>
      </c>
      <c r="C558" s="332"/>
      <c r="D558" s="333" t="s">
        <v>5249</v>
      </c>
    </row>
    <row r="559" spans="1:4">
      <c r="A559" s="333" t="s">
        <v>5260</v>
      </c>
      <c r="B559" s="3">
        <v>2404</v>
      </c>
      <c r="C559" s="332"/>
      <c r="D559" s="333" t="s">
        <v>5249</v>
      </c>
    </row>
    <row r="560" spans="1:4">
      <c r="A560" s="333" t="s">
        <v>4342</v>
      </c>
      <c r="B560" s="3">
        <v>4270</v>
      </c>
      <c r="C560" s="332"/>
      <c r="D560" s="333" t="s">
        <v>5249</v>
      </c>
    </row>
    <row r="561" spans="1:4">
      <c r="A561" s="333" t="s">
        <v>5259</v>
      </c>
      <c r="B561" s="3">
        <v>2153</v>
      </c>
      <c r="C561" s="332"/>
      <c r="D561" s="333" t="s">
        <v>5249</v>
      </c>
    </row>
    <row r="562" spans="1:4">
      <c r="A562" s="333" t="s">
        <v>5258</v>
      </c>
      <c r="B562" s="3">
        <v>1903</v>
      </c>
      <c r="C562" s="332"/>
      <c r="D562" s="333" t="s">
        <v>5249</v>
      </c>
    </row>
    <row r="563" spans="1:4">
      <c r="A563" s="333" t="s">
        <v>5167</v>
      </c>
      <c r="B563" s="3">
        <v>2090</v>
      </c>
      <c r="C563" s="332"/>
      <c r="D563" s="333" t="s">
        <v>5249</v>
      </c>
    </row>
    <row r="564" spans="1:4">
      <c r="A564" s="333" t="s">
        <v>5257</v>
      </c>
      <c r="B564" s="3">
        <v>2322</v>
      </c>
      <c r="C564" s="332"/>
      <c r="D564" s="333" t="s">
        <v>5249</v>
      </c>
    </row>
    <row r="565" spans="1:4">
      <c r="A565" s="333" t="s">
        <v>5256</v>
      </c>
      <c r="B565" s="3">
        <v>1896</v>
      </c>
      <c r="C565" s="332"/>
      <c r="D565" s="333" t="s">
        <v>5249</v>
      </c>
    </row>
    <row r="566" spans="1:4">
      <c r="A566" s="333" t="s">
        <v>5255</v>
      </c>
      <c r="B566" s="3">
        <v>4450</v>
      </c>
      <c r="C566" s="332"/>
      <c r="D566" s="333" t="s">
        <v>5249</v>
      </c>
    </row>
    <row r="567" spans="1:4">
      <c r="A567" s="333" t="s">
        <v>5254</v>
      </c>
      <c r="B567" s="3">
        <v>6581</v>
      </c>
      <c r="C567" s="332"/>
      <c r="D567" s="333" t="s">
        <v>5249</v>
      </c>
    </row>
    <row r="568" spans="1:4">
      <c r="A568" s="333" t="s">
        <v>5253</v>
      </c>
      <c r="B568" s="3">
        <v>5023</v>
      </c>
      <c r="C568" s="332"/>
      <c r="D568" s="333" t="s">
        <v>5249</v>
      </c>
    </row>
    <row r="569" spans="1:4">
      <c r="A569" s="333" t="s">
        <v>5252</v>
      </c>
      <c r="B569" s="4">
        <v>2045</v>
      </c>
      <c r="C569" s="332"/>
      <c r="D569" s="333" t="s">
        <v>5249</v>
      </c>
    </row>
    <row r="570" spans="1:4">
      <c r="A570" s="333" t="s">
        <v>5251</v>
      </c>
      <c r="B570" s="4">
        <v>5677</v>
      </c>
      <c r="C570" s="332"/>
      <c r="D570" s="333" t="s">
        <v>5249</v>
      </c>
    </row>
    <row r="571" spans="1:4">
      <c r="A571" s="333" t="s">
        <v>5250</v>
      </c>
      <c r="B571" s="4">
        <v>2188</v>
      </c>
      <c r="C571" s="332"/>
      <c r="D571" s="333" t="s">
        <v>5249</v>
      </c>
    </row>
    <row r="572" spans="1:4">
      <c r="A572" s="332"/>
      <c r="B572" s="4"/>
      <c r="C572" s="332"/>
      <c r="D572" s="332"/>
    </row>
    <row r="573" spans="1:4">
      <c r="A573" s="333" t="s">
        <v>5326</v>
      </c>
      <c r="B573" s="331">
        <f>SUM(B549:B550)</f>
        <v>4968</v>
      </c>
      <c r="C573" s="332"/>
      <c r="D573" s="359">
        <f>B573/B548</f>
        <v>6.7853094226750621E-2</v>
      </c>
    </row>
    <row r="574" spans="1:4">
      <c r="A574" s="333" t="s">
        <v>5249</v>
      </c>
      <c r="B574" s="334">
        <f>SUM(B551:B571)</f>
        <v>68249</v>
      </c>
      <c r="D574" s="359">
        <f>B574/B548</f>
        <v>0.93214690577324943</v>
      </c>
    </row>
    <row r="577" spans="1:4">
      <c r="A577" s="350" t="s">
        <v>5657</v>
      </c>
      <c r="B577" s="348">
        <f>SUM(B578:B582)</f>
        <v>71698</v>
      </c>
    </row>
    <row r="578" spans="1:4">
      <c r="A578" s="338" t="s">
        <v>5077</v>
      </c>
      <c r="B578" s="9">
        <v>13623</v>
      </c>
      <c r="C578" s="336"/>
      <c r="D578" s="338" t="s">
        <v>5418</v>
      </c>
    </row>
    <row r="579" spans="1:4">
      <c r="A579" s="338" t="s">
        <v>700</v>
      </c>
      <c r="B579" s="9">
        <v>14193</v>
      </c>
      <c r="C579" s="336"/>
      <c r="D579" s="338" t="s">
        <v>5418</v>
      </c>
    </row>
    <row r="580" spans="1:4">
      <c r="A580" s="338" t="s">
        <v>5422</v>
      </c>
      <c r="B580" s="9">
        <v>14215</v>
      </c>
      <c r="C580" s="336"/>
      <c r="D580" s="338" t="s">
        <v>5418</v>
      </c>
    </row>
    <row r="581" spans="1:4">
      <c r="A581" s="338" t="s">
        <v>5440</v>
      </c>
      <c r="B581" s="9">
        <v>14944</v>
      </c>
      <c r="C581" s="336"/>
      <c r="D581" s="338" t="s">
        <v>5417</v>
      </c>
    </row>
    <row r="582" spans="1:4">
      <c r="A582" s="338" t="s">
        <v>5436</v>
      </c>
      <c r="B582" s="9">
        <v>14723</v>
      </c>
      <c r="C582" s="336"/>
      <c r="D582" s="338" t="s">
        <v>5417</v>
      </c>
    </row>
    <row r="584" spans="1:4">
      <c r="A584" s="338" t="s">
        <v>5418</v>
      </c>
      <c r="B584" s="331">
        <f>SUM(B578:B580)</f>
        <v>42031</v>
      </c>
      <c r="D584" s="349">
        <f>B584/B577</f>
        <v>0.58622276772015958</v>
      </c>
    </row>
    <row r="585" spans="1:4">
      <c r="A585" s="338" t="s">
        <v>5417</v>
      </c>
      <c r="B585" s="331">
        <f>SUM(B581:B582)</f>
        <v>29667</v>
      </c>
      <c r="D585" s="349">
        <f>B585/B577</f>
        <v>0.41377723227984042</v>
      </c>
    </row>
    <row r="588" spans="1:4">
      <c r="A588" s="350" t="s">
        <v>5658</v>
      </c>
      <c r="B588" s="348">
        <f>SUM(B589:B594)</f>
        <v>77371</v>
      </c>
    </row>
    <row r="589" spans="1:4">
      <c r="A589" s="338" t="s">
        <v>5464</v>
      </c>
      <c r="B589" s="3">
        <v>9260</v>
      </c>
      <c r="C589" s="336"/>
      <c r="D589" s="338" t="s">
        <v>5446</v>
      </c>
    </row>
    <row r="590" spans="1:4">
      <c r="A590" s="338" t="s">
        <v>5441</v>
      </c>
      <c r="B590" s="9">
        <v>13617</v>
      </c>
      <c r="C590" s="336"/>
      <c r="D590" s="338" t="s">
        <v>5419</v>
      </c>
    </row>
    <row r="591" spans="1:4">
      <c r="A591" s="338" t="s">
        <v>5426</v>
      </c>
      <c r="B591" s="9">
        <v>13576</v>
      </c>
      <c r="C591" s="336"/>
      <c r="D591" s="338" t="s">
        <v>5419</v>
      </c>
    </row>
    <row r="592" spans="1:4">
      <c r="A592" s="338" t="s">
        <v>5427</v>
      </c>
      <c r="B592" s="9">
        <v>13039</v>
      </c>
      <c r="C592" s="336"/>
      <c r="D592" s="338" t="s">
        <v>5416</v>
      </c>
    </row>
    <row r="593" spans="1:4">
      <c r="A593" s="338" t="s">
        <v>5439</v>
      </c>
      <c r="B593" s="9">
        <v>14743</v>
      </c>
      <c r="C593" s="336"/>
      <c r="D593" s="338" t="s">
        <v>5415</v>
      </c>
    </row>
    <row r="594" spans="1:4">
      <c r="A594" s="338" t="s">
        <v>1888</v>
      </c>
      <c r="B594" s="9">
        <v>13136</v>
      </c>
      <c r="C594" s="336"/>
      <c r="D594" s="338" t="s">
        <v>5415</v>
      </c>
    </row>
    <row r="596" spans="1:4">
      <c r="A596" s="338" t="s">
        <v>5446</v>
      </c>
      <c r="B596" s="331">
        <f>B589</f>
        <v>9260</v>
      </c>
      <c r="D596" s="349">
        <f>B596/B588</f>
        <v>0.11968308539375218</v>
      </c>
    </row>
    <row r="597" spans="1:4">
      <c r="A597" s="338" t="s">
        <v>5419</v>
      </c>
      <c r="B597" s="331">
        <f>SUM(B590:B591)</f>
        <v>27193</v>
      </c>
      <c r="D597" s="349">
        <f>B597/B588</f>
        <v>0.35146243424538909</v>
      </c>
    </row>
    <row r="598" spans="1:4">
      <c r="A598" s="338" t="s">
        <v>5416</v>
      </c>
      <c r="B598" s="331">
        <f>B592</f>
        <v>13039</v>
      </c>
      <c r="D598" s="349">
        <f>B598/B588</f>
        <v>0.16852567499450699</v>
      </c>
    </row>
    <row r="599" spans="1:4">
      <c r="A599" s="338" t="s">
        <v>5415</v>
      </c>
      <c r="B599" s="331">
        <f>SUM(B593:B594)</f>
        <v>27879</v>
      </c>
      <c r="D599" s="349">
        <f>B599/B588</f>
        <v>0.36032880536635176</v>
      </c>
    </row>
    <row r="602" spans="1:4">
      <c r="A602" s="350" t="s">
        <v>5659</v>
      </c>
      <c r="B602" s="348">
        <f>SUM(B603:B608)</f>
        <v>77540</v>
      </c>
    </row>
    <row r="603" spans="1:4">
      <c r="A603" s="338" t="s">
        <v>5498</v>
      </c>
      <c r="B603" s="9">
        <v>8963</v>
      </c>
      <c r="C603" s="336"/>
      <c r="D603" s="338" t="s">
        <v>5420</v>
      </c>
    </row>
    <row r="604" spans="1:4">
      <c r="A604" s="338" t="s">
        <v>5423</v>
      </c>
      <c r="B604" s="9">
        <v>14329</v>
      </c>
      <c r="C604" s="336"/>
      <c r="D604" s="338" t="s">
        <v>5420</v>
      </c>
    </row>
    <row r="605" spans="1:4">
      <c r="A605" s="338" t="s">
        <v>5438</v>
      </c>
      <c r="B605" s="9">
        <v>13381</v>
      </c>
      <c r="C605" s="336"/>
      <c r="D605" s="338" t="s">
        <v>5417</v>
      </c>
    </row>
    <row r="606" spans="1:4">
      <c r="A606" s="338" t="s">
        <v>5434</v>
      </c>
      <c r="B606" s="9">
        <v>12944</v>
      </c>
      <c r="C606" s="336"/>
      <c r="D606" s="338" t="s">
        <v>5417</v>
      </c>
    </row>
    <row r="607" spans="1:4">
      <c r="A607" s="338" t="s">
        <v>5424</v>
      </c>
      <c r="B607" s="9">
        <v>14423</v>
      </c>
      <c r="C607" s="336"/>
      <c r="D607" s="338" t="s">
        <v>5417</v>
      </c>
    </row>
    <row r="608" spans="1:4">
      <c r="A608" s="338" t="s">
        <v>5444</v>
      </c>
      <c r="B608" s="9">
        <v>13500</v>
      </c>
      <c r="C608" s="336"/>
      <c r="D608" s="338" t="s">
        <v>5416</v>
      </c>
    </row>
    <row r="610" spans="1:4">
      <c r="A610" s="338" t="s">
        <v>5420</v>
      </c>
      <c r="B610" s="331">
        <f>SUM(B603:B604)</f>
        <v>23292</v>
      </c>
      <c r="D610" s="349">
        <f>B610/B602</f>
        <v>0.3003868970853753</v>
      </c>
    </row>
    <row r="611" spans="1:4">
      <c r="A611" s="338" t="s">
        <v>5417</v>
      </c>
      <c r="B611" s="331">
        <f>SUM(B605:B607)</f>
        <v>40748</v>
      </c>
      <c r="D611" s="349">
        <f>B611/B602</f>
        <v>0.52550941449574418</v>
      </c>
    </row>
    <row r="612" spans="1:4">
      <c r="A612" s="338" t="s">
        <v>5416</v>
      </c>
      <c r="B612" s="331">
        <f>B608</f>
        <v>13500</v>
      </c>
      <c r="D612" s="349">
        <f>B612/B602</f>
        <v>0.17410368841888058</v>
      </c>
    </row>
    <row r="615" spans="1:4">
      <c r="A615" s="350" t="s">
        <v>5660</v>
      </c>
      <c r="B615" s="348">
        <f>SUM(B616:B621)</f>
        <v>77875</v>
      </c>
    </row>
    <row r="616" spans="1:4">
      <c r="A616" s="338" t="s">
        <v>5437</v>
      </c>
      <c r="B616" s="9">
        <v>14187</v>
      </c>
      <c r="C616" s="336"/>
      <c r="D616" s="338" t="s">
        <v>5420</v>
      </c>
    </row>
    <row r="617" spans="1:4">
      <c r="A617" s="338" t="s">
        <v>5421</v>
      </c>
      <c r="B617" s="9">
        <v>14021</v>
      </c>
      <c r="C617" s="336"/>
      <c r="D617" s="338" t="s">
        <v>5420</v>
      </c>
    </row>
    <row r="618" spans="1:4">
      <c r="A618" s="338" t="s">
        <v>5460</v>
      </c>
      <c r="B618" s="3">
        <v>9143</v>
      </c>
      <c r="C618" s="336"/>
      <c r="D618" s="338" t="s">
        <v>5446</v>
      </c>
    </row>
    <row r="619" spans="1:4">
      <c r="A619" s="338" t="s">
        <v>5435</v>
      </c>
      <c r="B619" s="9">
        <v>13772</v>
      </c>
      <c r="C619" s="336"/>
      <c r="D619" s="338" t="s">
        <v>5419</v>
      </c>
    </row>
    <row r="620" spans="1:4">
      <c r="A620" s="338" t="s">
        <v>5431</v>
      </c>
      <c r="B620" s="9">
        <v>13707</v>
      </c>
      <c r="C620" s="336"/>
      <c r="D620" s="338" t="s">
        <v>5419</v>
      </c>
    </row>
    <row r="621" spans="1:4">
      <c r="A621" s="338" t="s">
        <v>5425</v>
      </c>
      <c r="B621" s="9">
        <v>13045</v>
      </c>
      <c r="C621" s="336"/>
      <c r="D621" s="338" t="s">
        <v>5419</v>
      </c>
    </row>
    <row r="623" spans="1:4">
      <c r="A623" s="338" t="s">
        <v>5420</v>
      </c>
      <c r="B623" s="331">
        <f>SUM(B616:B617)</f>
        <v>28208</v>
      </c>
      <c r="D623" s="349">
        <f>B623/B615</f>
        <v>0.36222150882825038</v>
      </c>
    </row>
    <row r="624" spans="1:4">
      <c r="A624" s="338" t="s">
        <v>5446</v>
      </c>
      <c r="B624" s="331">
        <f>B618</f>
        <v>9143</v>
      </c>
      <c r="D624" s="349">
        <f>B624/B615</f>
        <v>0.11740609951845907</v>
      </c>
    </row>
    <row r="625" spans="1:4">
      <c r="A625" s="338" t="s">
        <v>5419</v>
      </c>
      <c r="B625" s="331">
        <f>SUM(B619:B621)</f>
        <v>40524</v>
      </c>
      <c r="D625" s="349">
        <f>B625/B615</f>
        <v>0.52037239165329052</v>
      </c>
    </row>
    <row r="628" spans="1:4">
      <c r="A628" s="350" t="s">
        <v>5661</v>
      </c>
      <c r="B628" s="352">
        <f>SUM(B629:B634)</f>
        <v>77795</v>
      </c>
      <c r="C628" s="336"/>
      <c r="D628" s="336"/>
    </row>
    <row r="629" spans="1:4">
      <c r="A629" s="338" t="s">
        <v>5430</v>
      </c>
      <c r="B629" s="9">
        <v>12509</v>
      </c>
      <c r="C629" s="336"/>
      <c r="D629" s="338" t="s">
        <v>5418</v>
      </c>
    </row>
    <row r="630" spans="1:4">
      <c r="A630" s="338" t="s">
        <v>5428</v>
      </c>
      <c r="B630" s="9">
        <v>13377</v>
      </c>
      <c r="C630" s="336"/>
      <c r="D630" s="338" t="s">
        <v>5418</v>
      </c>
    </row>
    <row r="631" spans="1:4">
      <c r="A631" s="338" t="s">
        <v>5445</v>
      </c>
      <c r="B631" s="9">
        <v>12436</v>
      </c>
      <c r="C631" s="336"/>
      <c r="D631" s="338" t="s">
        <v>5416</v>
      </c>
    </row>
    <row r="632" spans="1:4">
      <c r="A632" s="338" t="s">
        <v>5433</v>
      </c>
      <c r="B632" s="9">
        <v>13722</v>
      </c>
      <c r="C632" s="336"/>
      <c r="D632" s="338" t="s">
        <v>5416</v>
      </c>
    </row>
    <row r="633" spans="1:4">
      <c r="A633" s="338" t="s">
        <v>5432</v>
      </c>
      <c r="B633" s="9">
        <v>13160</v>
      </c>
      <c r="C633" s="336"/>
      <c r="D633" s="338" t="s">
        <v>5416</v>
      </c>
    </row>
    <row r="634" spans="1:4">
      <c r="A634" s="338" t="s">
        <v>5442</v>
      </c>
      <c r="B634" s="9">
        <v>12591</v>
      </c>
      <c r="C634" s="336"/>
      <c r="D634" s="338" t="s">
        <v>5415</v>
      </c>
    </row>
    <row r="636" spans="1:4">
      <c r="A636" s="338" t="s">
        <v>5418</v>
      </c>
      <c r="B636" s="331">
        <f>SUM(B629:B630)</f>
        <v>25886</v>
      </c>
      <c r="D636" s="349">
        <f>B636/B628</f>
        <v>0.33274632045761293</v>
      </c>
    </row>
    <row r="637" spans="1:4">
      <c r="A637" s="338" t="s">
        <v>5416</v>
      </c>
      <c r="B637" s="331">
        <f>SUM(B631:B633)</f>
        <v>39318</v>
      </c>
      <c r="D637" s="349">
        <f>B637/B628</f>
        <v>0.50540523169869533</v>
      </c>
    </row>
    <row r="638" spans="1:4">
      <c r="A638" s="338" t="s">
        <v>5415</v>
      </c>
      <c r="B638" s="331">
        <f>B634</f>
        <v>12591</v>
      </c>
      <c r="D638" s="349">
        <f>B638/B628</f>
        <v>0.16184844784369176</v>
      </c>
    </row>
    <row r="641" spans="1:4">
      <c r="A641" s="351" t="s">
        <v>5616</v>
      </c>
      <c r="B641" s="354">
        <f>SUM(B642:B647)</f>
        <v>77910</v>
      </c>
      <c r="C641" s="340"/>
      <c r="D641" s="340"/>
    </row>
    <row r="642" spans="1:4">
      <c r="A642" s="342" t="s">
        <v>5557</v>
      </c>
      <c r="B642" s="9">
        <v>17779</v>
      </c>
      <c r="C642" s="340"/>
      <c r="D642" s="342" t="s">
        <v>5534</v>
      </c>
    </row>
    <row r="643" spans="1:4">
      <c r="A643" s="342" t="s">
        <v>5646</v>
      </c>
      <c r="B643" s="4">
        <v>11542</v>
      </c>
      <c r="C643" s="340"/>
      <c r="D643" s="342" t="s">
        <v>5616</v>
      </c>
    </row>
    <row r="644" spans="1:4">
      <c r="A644" s="342" t="s">
        <v>5645</v>
      </c>
      <c r="B644" s="4">
        <v>13650</v>
      </c>
      <c r="C644" s="340"/>
      <c r="D644" s="342" t="s">
        <v>5616</v>
      </c>
    </row>
    <row r="645" spans="1:4">
      <c r="A645" s="342" t="s">
        <v>5644</v>
      </c>
      <c r="B645" s="4">
        <v>13576</v>
      </c>
      <c r="C645" s="340"/>
      <c r="D645" s="342" t="s">
        <v>5616</v>
      </c>
    </row>
    <row r="646" spans="1:4">
      <c r="A646" s="342" t="s">
        <v>5628</v>
      </c>
      <c r="B646" s="4">
        <v>10788</v>
      </c>
      <c r="C646" s="340"/>
      <c r="D646" s="342" t="s">
        <v>5616</v>
      </c>
    </row>
    <row r="647" spans="1:4">
      <c r="A647" s="342" t="s">
        <v>5623</v>
      </c>
      <c r="B647" s="4">
        <v>10575</v>
      </c>
      <c r="C647" s="340"/>
      <c r="D647" s="342" t="s">
        <v>5616</v>
      </c>
    </row>
    <row r="649" spans="1:4">
      <c r="A649" s="342" t="s">
        <v>5534</v>
      </c>
      <c r="B649" s="331">
        <f>B642</f>
        <v>17779</v>
      </c>
      <c r="D649" s="349">
        <f>B649/B641</f>
        <v>0.22819920420998588</v>
      </c>
    </row>
    <row r="650" spans="1:4">
      <c r="A650" s="342" t="s">
        <v>5616</v>
      </c>
      <c r="B650" s="331">
        <f>SUM(B643:B647)</f>
        <v>60131</v>
      </c>
      <c r="D650" s="349">
        <f>B650/B641</f>
        <v>0.77180079579001415</v>
      </c>
    </row>
    <row r="653" spans="1:4">
      <c r="A653" s="356" t="s">
        <v>5328</v>
      </c>
      <c r="B653" s="358">
        <f>SUM(B654:B683)</f>
        <v>71753</v>
      </c>
      <c r="C653" s="332"/>
      <c r="D653" s="332"/>
    </row>
    <row r="654" spans="1:4">
      <c r="A654" s="333" t="s">
        <v>5394</v>
      </c>
      <c r="B654" s="3">
        <v>2824</v>
      </c>
      <c r="C654" s="332"/>
      <c r="D654" s="333" t="s">
        <v>5328</v>
      </c>
    </row>
    <row r="655" spans="1:4">
      <c r="A655" s="333" t="s">
        <v>5393</v>
      </c>
      <c r="B655" s="3">
        <v>1247</v>
      </c>
      <c r="C655" s="332"/>
      <c r="D655" s="333" t="s">
        <v>5328</v>
      </c>
    </row>
    <row r="656" spans="1:4">
      <c r="A656" s="333" t="s">
        <v>5392</v>
      </c>
      <c r="B656" s="3">
        <v>2795</v>
      </c>
      <c r="C656" s="332"/>
      <c r="D656" s="333" t="s">
        <v>5328</v>
      </c>
    </row>
    <row r="657" spans="1:4">
      <c r="A657" s="333" t="s">
        <v>5391</v>
      </c>
      <c r="B657" s="3">
        <v>1707</v>
      </c>
      <c r="C657" s="332"/>
      <c r="D657" s="333" t="s">
        <v>5328</v>
      </c>
    </row>
    <row r="658" spans="1:4">
      <c r="A658" s="333" t="s">
        <v>5390</v>
      </c>
      <c r="B658" s="3">
        <v>1479</v>
      </c>
      <c r="C658" s="332"/>
      <c r="D658" s="333" t="s">
        <v>5328</v>
      </c>
    </row>
    <row r="659" spans="1:4">
      <c r="A659" s="333" t="s">
        <v>5389</v>
      </c>
      <c r="B659" s="3">
        <v>2462</v>
      </c>
      <c r="C659" s="332"/>
      <c r="D659" s="333" t="s">
        <v>5328</v>
      </c>
    </row>
    <row r="660" spans="1:4">
      <c r="A660" s="333" t="s">
        <v>5388</v>
      </c>
      <c r="B660" s="3">
        <v>2944</v>
      </c>
      <c r="C660" s="332"/>
      <c r="D660" s="333" t="s">
        <v>5328</v>
      </c>
    </row>
    <row r="661" spans="1:4">
      <c r="A661" s="333" t="s">
        <v>5387</v>
      </c>
      <c r="B661" s="3">
        <v>1201</v>
      </c>
      <c r="C661" s="332"/>
      <c r="D661" s="333" t="s">
        <v>5328</v>
      </c>
    </row>
    <row r="662" spans="1:4">
      <c r="A662" s="333" t="s">
        <v>5386</v>
      </c>
      <c r="B662" s="3">
        <v>1709</v>
      </c>
      <c r="C662" s="332"/>
      <c r="D662" s="333" t="s">
        <v>5328</v>
      </c>
    </row>
    <row r="663" spans="1:4">
      <c r="A663" s="333" t="s">
        <v>5385</v>
      </c>
      <c r="B663" s="3">
        <v>3019</v>
      </c>
      <c r="C663" s="332"/>
      <c r="D663" s="333" t="s">
        <v>5328</v>
      </c>
    </row>
    <row r="664" spans="1:4">
      <c r="A664" s="333" t="s">
        <v>5384</v>
      </c>
      <c r="B664" s="3">
        <v>1391</v>
      </c>
      <c r="C664" s="332"/>
      <c r="D664" s="333" t="s">
        <v>5328</v>
      </c>
    </row>
    <row r="665" spans="1:4">
      <c r="A665" s="333" t="s">
        <v>5383</v>
      </c>
      <c r="B665" s="3">
        <v>2920</v>
      </c>
      <c r="C665" s="332"/>
      <c r="D665" s="333" t="s">
        <v>5328</v>
      </c>
    </row>
    <row r="666" spans="1:4">
      <c r="A666" s="333" t="s">
        <v>5382</v>
      </c>
      <c r="B666" s="3">
        <v>2665</v>
      </c>
      <c r="C666" s="332"/>
      <c r="D666" s="333" t="s">
        <v>5328</v>
      </c>
    </row>
    <row r="667" spans="1:4">
      <c r="A667" s="333" t="s">
        <v>5381</v>
      </c>
      <c r="B667" s="3">
        <v>2731</v>
      </c>
      <c r="C667" s="332"/>
      <c r="D667" s="333" t="s">
        <v>5328</v>
      </c>
    </row>
    <row r="668" spans="1:4">
      <c r="A668" s="333" t="s">
        <v>5380</v>
      </c>
      <c r="B668" s="3">
        <v>2505</v>
      </c>
      <c r="C668" s="332"/>
      <c r="D668" s="333" t="s">
        <v>5328</v>
      </c>
    </row>
    <row r="669" spans="1:4">
      <c r="A669" s="333" t="s">
        <v>5379</v>
      </c>
      <c r="B669" s="4">
        <v>2724</v>
      </c>
      <c r="C669" s="332"/>
      <c r="D669" s="333" t="s">
        <v>5328</v>
      </c>
    </row>
    <row r="670" spans="1:4">
      <c r="A670" s="333" t="s">
        <v>5378</v>
      </c>
      <c r="B670" s="4">
        <v>2763</v>
      </c>
      <c r="C670" s="332"/>
      <c r="D670" s="333" t="s">
        <v>5328</v>
      </c>
    </row>
    <row r="671" spans="1:4">
      <c r="A671" s="333" t="s">
        <v>5377</v>
      </c>
      <c r="B671" s="4">
        <v>1506</v>
      </c>
      <c r="C671" s="332"/>
      <c r="D671" s="333" t="s">
        <v>5328</v>
      </c>
    </row>
    <row r="672" spans="1:4">
      <c r="A672" s="333" t="s">
        <v>5376</v>
      </c>
      <c r="B672" s="4">
        <v>1535</v>
      </c>
      <c r="C672" s="332"/>
      <c r="D672" s="333" t="s">
        <v>5328</v>
      </c>
    </row>
    <row r="673" spans="1:4">
      <c r="A673" s="333" t="s">
        <v>5359</v>
      </c>
      <c r="B673" s="4">
        <v>2220</v>
      </c>
      <c r="C673" s="332"/>
      <c r="D673" s="333" t="s">
        <v>5328</v>
      </c>
    </row>
    <row r="674" spans="1:4">
      <c r="A674" s="333" t="s">
        <v>5351</v>
      </c>
      <c r="B674" s="4">
        <v>2465</v>
      </c>
      <c r="C674" s="332"/>
      <c r="D674" s="333" t="s">
        <v>5328</v>
      </c>
    </row>
    <row r="675" spans="1:4">
      <c r="A675" s="333" t="s">
        <v>5346</v>
      </c>
      <c r="B675" s="4">
        <v>2451</v>
      </c>
      <c r="C675" s="332"/>
      <c r="D675" s="333" t="s">
        <v>5328</v>
      </c>
    </row>
    <row r="676" spans="1:4">
      <c r="A676" s="333" t="s">
        <v>5344</v>
      </c>
      <c r="B676" s="4">
        <v>1837</v>
      </c>
      <c r="C676" s="332"/>
      <c r="D676" s="333" t="s">
        <v>5328</v>
      </c>
    </row>
    <row r="677" spans="1:4">
      <c r="A677" s="333" t="s">
        <v>5276</v>
      </c>
      <c r="B677" s="4">
        <v>2441</v>
      </c>
      <c r="C677" s="332"/>
      <c r="D677" s="333" t="s">
        <v>5328</v>
      </c>
    </row>
    <row r="678" spans="1:4">
      <c r="A678" s="333" t="s">
        <v>5342</v>
      </c>
      <c r="B678" s="4">
        <v>2172</v>
      </c>
      <c r="C678" s="332"/>
      <c r="D678" s="333" t="s">
        <v>5328</v>
      </c>
    </row>
    <row r="679" spans="1:4">
      <c r="A679" s="333" t="s">
        <v>5340</v>
      </c>
      <c r="B679" s="4">
        <v>2022</v>
      </c>
      <c r="C679" s="332"/>
      <c r="D679" s="333" t="s">
        <v>5328</v>
      </c>
    </row>
    <row r="680" spans="1:4">
      <c r="A680" s="333" t="s">
        <v>5338</v>
      </c>
      <c r="B680" s="4">
        <v>3871</v>
      </c>
      <c r="C680" s="332"/>
      <c r="D680" s="333" t="s">
        <v>5328</v>
      </c>
    </row>
    <row r="681" spans="1:4">
      <c r="A681" s="333" t="s">
        <v>5337</v>
      </c>
      <c r="B681" s="4">
        <v>3814</v>
      </c>
      <c r="C681" s="332"/>
      <c r="D681" s="333" t="s">
        <v>5328</v>
      </c>
    </row>
    <row r="682" spans="1:4">
      <c r="A682" s="333" t="s">
        <v>5336</v>
      </c>
      <c r="B682" s="4">
        <v>4081</v>
      </c>
      <c r="C682" s="332"/>
      <c r="D682" s="333" t="s">
        <v>5328</v>
      </c>
    </row>
    <row r="683" spans="1:4">
      <c r="A683" s="333" t="s">
        <v>5329</v>
      </c>
      <c r="B683" s="4">
        <v>2252</v>
      </c>
      <c r="C683" s="332"/>
      <c r="D683" s="333" t="s">
        <v>5328</v>
      </c>
    </row>
    <row r="685" spans="1:4">
      <c r="A685" s="333" t="s">
        <v>5328</v>
      </c>
      <c r="B685" s="331">
        <f>SUM(B654:B683)</f>
        <v>71753</v>
      </c>
      <c r="D685" s="349">
        <f>B685/B653</f>
        <v>1</v>
      </c>
    </row>
    <row r="688" spans="1:4">
      <c r="A688" s="351" t="s">
        <v>5662</v>
      </c>
      <c r="B688" s="348">
        <f>SUM(B689:B694)</f>
        <v>71107</v>
      </c>
    </row>
    <row r="689" spans="1:4">
      <c r="A689" s="342" t="s">
        <v>5594</v>
      </c>
      <c r="B689" s="3">
        <v>12155</v>
      </c>
      <c r="C689" s="340"/>
      <c r="D689" s="342" t="s">
        <v>5575</v>
      </c>
    </row>
    <row r="690" spans="1:4">
      <c r="A690" s="342" t="s">
        <v>5593</v>
      </c>
      <c r="B690" s="3">
        <v>12719</v>
      </c>
      <c r="C690" s="340"/>
      <c r="D690" s="342" t="s">
        <v>5575</v>
      </c>
    </row>
    <row r="691" spans="1:4">
      <c r="A691" s="342" t="s">
        <v>5583</v>
      </c>
      <c r="B691" s="3">
        <v>12803</v>
      </c>
      <c r="C691" s="340"/>
      <c r="D691" s="342" t="s">
        <v>5575</v>
      </c>
    </row>
    <row r="692" spans="1:4">
      <c r="A692" s="342" t="s">
        <v>5578</v>
      </c>
      <c r="B692" s="3">
        <v>13529</v>
      </c>
      <c r="C692" s="340"/>
      <c r="D692" s="342" t="s">
        <v>5575</v>
      </c>
    </row>
    <row r="693" spans="1:4">
      <c r="A693" s="342" t="s">
        <v>5624</v>
      </c>
      <c r="B693" s="3">
        <v>10027</v>
      </c>
      <c r="C693" s="340"/>
      <c r="D693" s="342" t="s">
        <v>5619</v>
      </c>
    </row>
    <row r="694" spans="1:4">
      <c r="A694" s="342" t="s">
        <v>5621</v>
      </c>
      <c r="B694" s="3">
        <v>9874</v>
      </c>
      <c r="C694" s="340"/>
      <c r="D694" s="342" t="s">
        <v>5619</v>
      </c>
    </row>
    <row r="696" spans="1:4">
      <c r="A696" s="342" t="s">
        <v>5575</v>
      </c>
      <c r="B696" s="331">
        <f>SUM(B689:B692)</f>
        <v>51206</v>
      </c>
      <c r="D696" s="349">
        <f>B696/B688</f>
        <v>0.72012600728479614</v>
      </c>
    </row>
    <row r="697" spans="1:4">
      <c r="A697" s="342" t="s">
        <v>5619</v>
      </c>
      <c r="B697" s="331">
        <f>SUM(B693:B694)</f>
        <v>19901</v>
      </c>
      <c r="D697" s="349">
        <f>B697/B688</f>
        <v>0.27987399271520386</v>
      </c>
    </row>
    <row r="700" spans="1:4">
      <c r="A700" s="356" t="s">
        <v>5279</v>
      </c>
      <c r="B700" s="358">
        <f>SUM(B701:B729)</f>
        <v>73125</v>
      </c>
      <c r="C700" s="332"/>
      <c r="D700" s="332"/>
    </row>
    <row r="701" spans="1:4">
      <c r="A701" s="332" t="s">
        <v>5374</v>
      </c>
      <c r="B701" s="3">
        <v>201</v>
      </c>
      <c r="C701" s="332"/>
      <c r="D701" s="333" t="s">
        <v>5303</v>
      </c>
    </row>
    <row r="702" spans="1:4">
      <c r="A702" s="333" t="s">
        <v>5371</v>
      </c>
      <c r="B702" s="3">
        <v>4520</v>
      </c>
      <c r="C702" s="332"/>
      <c r="D702" s="333" t="s">
        <v>5303</v>
      </c>
    </row>
    <row r="703" spans="1:4">
      <c r="A703" s="332" t="s">
        <v>5374</v>
      </c>
      <c r="B703" s="3">
        <v>2495</v>
      </c>
      <c r="C703" s="332"/>
      <c r="D703" s="333" t="s">
        <v>5279</v>
      </c>
    </row>
    <row r="704" spans="1:4">
      <c r="A704" s="333" t="s">
        <v>5372</v>
      </c>
      <c r="B704" s="3">
        <v>7423</v>
      </c>
      <c r="C704" s="332"/>
      <c r="D704" s="333" t="s">
        <v>5279</v>
      </c>
    </row>
    <row r="705" spans="1:4">
      <c r="A705" s="333" t="s">
        <v>5370</v>
      </c>
      <c r="B705" s="3">
        <v>2726</v>
      </c>
      <c r="C705" s="332"/>
      <c r="D705" s="333" t="s">
        <v>5279</v>
      </c>
    </row>
    <row r="706" spans="1:4">
      <c r="A706" s="333" t="s">
        <v>5364</v>
      </c>
      <c r="B706" s="4">
        <v>2571</v>
      </c>
      <c r="C706" s="332"/>
      <c r="D706" s="333" t="s">
        <v>5279</v>
      </c>
    </row>
    <row r="707" spans="1:4">
      <c r="A707" s="333" t="s">
        <v>5362</v>
      </c>
      <c r="B707" s="4">
        <v>4675</v>
      </c>
      <c r="C707" s="332"/>
      <c r="D707" s="333" t="s">
        <v>5279</v>
      </c>
    </row>
    <row r="708" spans="1:4">
      <c r="A708" s="333" t="s">
        <v>5360</v>
      </c>
      <c r="B708" s="4">
        <v>4919</v>
      </c>
      <c r="C708" s="332"/>
      <c r="D708" s="333" t="s">
        <v>5279</v>
      </c>
    </row>
    <row r="709" spans="1:4">
      <c r="A709" s="333" t="s">
        <v>5302</v>
      </c>
      <c r="B709" s="9">
        <v>1479</v>
      </c>
      <c r="C709" s="332"/>
      <c r="D709" s="333" t="s">
        <v>5279</v>
      </c>
    </row>
    <row r="710" spans="1:4">
      <c r="A710" s="333" t="s">
        <v>5301</v>
      </c>
      <c r="B710" s="9">
        <v>1236</v>
      </c>
      <c r="C710" s="332"/>
      <c r="D710" s="333" t="s">
        <v>5279</v>
      </c>
    </row>
    <row r="711" spans="1:4">
      <c r="A711" s="333" t="s">
        <v>5300</v>
      </c>
      <c r="B711" s="9">
        <v>1253</v>
      </c>
      <c r="C711" s="332"/>
      <c r="D711" s="333" t="s">
        <v>5279</v>
      </c>
    </row>
    <row r="712" spans="1:4">
      <c r="A712" s="333" t="s">
        <v>4988</v>
      </c>
      <c r="B712" s="9">
        <v>1062</v>
      </c>
      <c r="C712" s="332"/>
      <c r="D712" s="333" t="s">
        <v>5279</v>
      </c>
    </row>
    <row r="713" spans="1:4">
      <c r="A713" s="333" t="s">
        <v>4342</v>
      </c>
      <c r="B713" s="9">
        <v>2630</v>
      </c>
      <c r="C713" s="332"/>
      <c r="D713" s="333" t="s">
        <v>5279</v>
      </c>
    </row>
    <row r="714" spans="1:4">
      <c r="A714" s="333" t="s">
        <v>5299</v>
      </c>
      <c r="B714" s="9">
        <v>2369</v>
      </c>
      <c r="C714" s="332"/>
      <c r="D714" s="333" t="s">
        <v>5279</v>
      </c>
    </row>
    <row r="715" spans="1:4">
      <c r="A715" s="333" t="s">
        <v>5298</v>
      </c>
      <c r="B715" s="9">
        <v>1384</v>
      </c>
      <c r="C715" s="332"/>
      <c r="D715" s="333" t="s">
        <v>5279</v>
      </c>
    </row>
    <row r="716" spans="1:4">
      <c r="A716" s="333" t="s">
        <v>5297</v>
      </c>
      <c r="B716" s="9">
        <v>2634</v>
      </c>
      <c r="C716" s="332"/>
      <c r="D716" s="333" t="s">
        <v>5279</v>
      </c>
    </row>
    <row r="717" spans="1:4">
      <c r="A717" s="333" t="s">
        <v>5296</v>
      </c>
      <c r="B717" s="9">
        <v>3745</v>
      </c>
      <c r="C717" s="332"/>
      <c r="D717" s="333" t="s">
        <v>5279</v>
      </c>
    </row>
    <row r="718" spans="1:4">
      <c r="A718" s="333" t="s">
        <v>5295</v>
      </c>
      <c r="B718" s="9">
        <v>3060</v>
      </c>
      <c r="C718" s="332"/>
      <c r="D718" s="333" t="s">
        <v>5279</v>
      </c>
    </row>
    <row r="719" spans="1:4">
      <c r="A719" s="333" t="s">
        <v>3985</v>
      </c>
      <c r="B719" s="9">
        <v>2408</v>
      </c>
      <c r="C719" s="332"/>
      <c r="D719" s="333" t="s">
        <v>5279</v>
      </c>
    </row>
    <row r="720" spans="1:4">
      <c r="A720" s="333" t="s">
        <v>5294</v>
      </c>
      <c r="B720" s="9">
        <v>2747</v>
      </c>
      <c r="C720" s="332"/>
      <c r="D720" s="333" t="s">
        <v>5279</v>
      </c>
    </row>
    <row r="721" spans="1:4">
      <c r="A721" s="333" t="s">
        <v>5293</v>
      </c>
      <c r="B721" s="9">
        <v>2701</v>
      </c>
      <c r="C721" s="332"/>
      <c r="D721" s="333" t="s">
        <v>5279</v>
      </c>
    </row>
    <row r="722" spans="1:4">
      <c r="A722" s="333" t="s">
        <v>5292</v>
      </c>
      <c r="B722" s="9">
        <v>1332</v>
      </c>
      <c r="C722" s="332"/>
      <c r="D722" s="333" t="s">
        <v>5279</v>
      </c>
    </row>
    <row r="723" spans="1:4">
      <c r="A723" s="333" t="s">
        <v>5291</v>
      </c>
      <c r="B723" s="9">
        <v>1320</v>
      </c>
      <c r="C723" s="332"/>
      <c r="D723" s="333" t="s">
        <v>5279</v>
      </c>
    </row>
    <row r="724" spans="1:4">
      <c r="A724" s="333" t="s">
        <v>4072</v>
      </c>
      <c r="B724" s="9">
        <v>1505</v>
      </c>
      <c r="C724" s="332"/>
      <c r="D724" s="333" t="s">
        <v>5279</v>
      </c>
    </row>
    <row r="725" spans="1:4">
      <c r="A725" s="333" t="s">
        <v>5290</v>
      </c>
      <c r="B725" s="9">
        <v>1345</v>
      </c>
      <c r="C725" s="332"/>
      <c r="D725" s="333" t="s">
        <v>5279</v>
      </c>
    </row>
    <row r="726" spans="1:4">
      <c r="A726" s="333" t="s">
        <v>5289</v>
      </c>
      <c r="B726" s="9">
        <v>1381</v>
      </c>
      <c r="C726" s="332"/>
      <c r="D726" s="333" t="s">
        <v>5279</v>
      </c>
    </row>
    <row r="727" spans="1:4">
      <c r="A727" s="333" t="s">
        <v>5288</v>
      </c>
      <c r="B727" s="9">
        <v>2616</v>
      </c>
      <c r="C727" s="332"/>
      <c r="D727" s="333" t="s">
        <v>5279</v>
      </c>
    </row>
    <row r="728" spans="1:4">
      <c r="A728" s="333" t="s">
        <v>5188</v>
      </c>
      <c r="B728" s="9">
        <v>1461</v>
      </c>
      <c r="C728" s="332"/>
      <c r="D728" s="333" t="s">
        <v>5279</v>
      </c>
    </row>
    <row r="729" spans="1:4">
      <c r="A729" s="333" t="s">
        <v>5280</v>
      </c>
      <c r="B729" s="9">
        <v>3927</v>
      </c>
      <c r="C729" s="332"/>
      <c r="D729" s="333" t="s">
        <v>5279</v>
      </c>
    </row>
    <row r="731" spans="1:4">
      <c r="A731" s="333" t="s">
        <v>5303</v>
      </c>
      <c r="B731" s="331">
        <f>SUM(B701:B702)</f>
        <v>4721</v>
      </c>
      <c r="D731" s="349">
        <f>B731/B700</f>
        <v>6.456068376068376E-2</v>
      </c>
    </row>
    <row r="732" spans="1:4">
      <c r="A732" s="333" t="s">
        <v>5279</v>
      </c>
      <c r="B732" s="331">
        <f>SUM(B703:B729)</f>
        <v>68404</v>
      </c>
      <c r="D732" s="349">
        <f>B732/B700</f>
        <v>0.9354393162393162</v>
      </c>
    </row>
    <row r="735" spans="1:4">
      <c r="A735" s="351" t="s">
        <v>5510</v>
      </c>
      <c r="B735" s="354">
        <f>SUM(B736:B742)</f>
        <v>76312</v>
      </c>
      <c r="C735" s="340"/>
      <c r="D735" s="340"/>
    </row>
    <row r="736" spans="1:4">
      <c r="A736" s="342" t="s">
        <v>5516</v>
      </c>
      <c r="B736" s="9">
        <v>9760</v>
      </c>
      <c r="C736" s="340"/>
      <c r="D736" s="342" t="s">
        <v>5512</v>
      </c>
    </row>
    <row r="737" spans="1:4">
      <c r="A737" s="342" t="s">
        <v>5526</v>
      </c>
      <c r="B737" s="9">
        <v>11424</v>
      </c>
      <c r="C737" s="340"/>
      <c r="D737" s="342" t="s">
        <v>5510</v>
      </c>
    </row>
    <row r="738" spans="1:4">
      <c r="A738" s="342" t="s">
        <v>5524</v>
      </c>
      <c r="B738" s="9">
        <v>12147</v>
      </c>
      <c r="C738" s="340"/>
      <c r="D738" s="342" t="s">
        <v>5510</v>
      </c>
    </row>
    <row r="739" spans="1:4">
      <c r="A739" s="342" t="s">
        <v>5519</v>
      </c>
      <c r="B739" s="9">
        <v>9798</v>
      </c>
      <c r="C739" s="340"/>
      <c r="D739" s="342" t="s">
        <v>5510</v>
      </c>
    </row>
    <row r="740" spans="1:4">
      <c r="A740" s="342" t="s">
        <v>5518</v>
      </c>
      <c r="B740" s="9">
        <v>9951</v>
      </c>
      <c r="C740" s="340"/>
      <c r="D740" s="342" t="s">
        <v>5510</v>
      </c>
    </row>
    <row r="741" spans="1:4">
      <c r="A741" s="342" t="s">
        <v>5517</v>
      </c>
      <c r="B741" s="9">
        <v>13088</v>
      </c>
      <c r="C741" s="340"/>
      <c r="D741" s="342" t="s">
        <v>5510</v>
      </c>
    </row>
    <row r="742" spans="1:4">
      <c r="A742" s="342" t="s">
        <v>5515</v>
      </c>
      <c r="B742" s="9">
        <v>10144</v>
      </c>
      <c r="C742" s="340"/>
      <c r="D742" s="342" t="s">
        <v>5510</v>
      </c>
    </row>
    <row r="743" spans="1:4">
      <c r="A743" s="340"/>
      <c r="B743" s="340"/>
      <c r="C743" s="340"/>
      <c r="D743" s="340"/>
    </row>
    <row r="744" spans="1:4">
      <c r="A744" s="342" t="s">
        <v>5512</v>
      </c>
      <c r="B744" s="341">
        <f>B736</f>
        <v>9760</v>
      </c>
      <c r="C744" s="340"/>
      <c r="D744" s="355">
        <f>B744/B735</f>
        <v>0.12789600587063635</v>
      </c>
    </row>
    <row r="745" spans="1:4">
      <c r="A745" s="342" t="s">
        <v>5510</v>
      </c>
      <c r="B745" s="341">
        <f>B737+B738+SUM(B739:B741)+B742</f>
        <v>66552</v>
      </c>
      <c r="C745" s="340"/>
      <c r="D745" s="355">
        <f>B745/B735</f>
        <v>0.87210399412936368</v>
      </c>
    </row>
    <row r="748" spans="1:4">
      <c r="A748" s="350" t="s">
        <v>5448</v>
      </c>
      <c r="B748" s="352">
        <f>SUM(B749:B756)</f>
        <v>73146</v>
      </c>
      <c r="C748" s="336"/>
      <c r="D748" s="336"/>
    </row>
    <row r="749" spans="1:4">
      <c r="A749" s="338" t="s">
        <v>5502</v>
      </c>
      <c r="B749" s="9">
        <v>8811</v>
      </c>
      <c r="C749" s="336"/>
      <c r="D749" s="338" t="s">
        <v>5490</v>
      </c>
    </row>
    <row r="750" spans="1:4">
      <c r="A750" s="338" t="s">
        <v>5496</v>
      </c>
      <c r="B750" s="9">
        <v>8193</v>
      </c>
      <c r="C750" s="336"/>
      <c r="D750" s="338" t="s">
        <v>5490</v>
      </c>
    </row>
    <row r="751" spans="1:4">
      <c r="A751" s="338" t="s">
        <v>4372</v>
      </c>
      <c r="B751" s="3">
        <v>8651</v>
      </c>
      <c r="C751" s="336"/>
      <c r="D751" s="338" t="s">
        <v>5446</v>
      </c>
    </row>
    <row r="752" spans="1:4">
      <c r="A752" s="338" t="s">
        <v>5461</v>
      </c>
      <c r="B752" s="4">
        <v>9572</v>
      </c>
      <c r="C752" s="336"/>
      <c r="D752" s="338" t="s">
        <v>5448</v>
      </c>
    </row>
    <row r="753" spans="1:4">
      <c r="A753" s="338" t="s">
        <v>5458</v>
      </c>
      <c r="B753" s="4">
        <v>9262</v>
      </c>
      <c r="C753" s="336"/>
      <c r="D753" s="338" t="s">
        <v>5448</v>
      </c>
    </row>
    <row r="754" spans="1:4">
      <c r="A754" s="338" t="s">
        <v>5454</v>
      </c>
      <c r="B754" s="4">
        <v>9331</v>
      </c>
      <c r="C754" s="336"/>
      <c r="D754" s="338" t="s">
        <v>5448</v>
      </c>
    </row>
    <row r="755" spans="1:4">
      <c r="A755" s="338" t="s">
        <v>5452</v>
      </c>
      <c r="B755" s="4">
        <v>9009</v>
      </c>
      <c r="C755" s="336"/>
      <c r="D755" s="338" t="s">
        <v>5448</v>
      </c>
    </row>
    <row r="756" spans="1:4">
      <c r="A756" s="338" t="s">
        <v>5450</v>
      </c>
      <c r="B756" s="4">
        <v>10317</v>
      </c>
      <c r="C756" s="336"/>
      <c r="D756" s="338" t="s">
        <v>5448</v>
      </c>
    </row>
    <row r="758" spans="1:4">
      <c r="A758" s="338" t="s">
        <v>5490</v>
      </c>
      <c r="B758" s="331">
        <f>SUM(B749:B750)</f>
        <v>17004</v>
      </c>
      <c r="D758" s="349">
        <f>B758/B748</f>
        <v>0.23246657370191123</v>
      </c>
    </row>
    <row r="759" spans="1:4">
      <c r="A759" s="338" t="s">
        <v>5446</v>
      </c>
      <c r="B759" s="331">
        <f>B751</f>
        <v>8651</v>
      </c>
      <c r="D759" s="349">
        <f>B759/B748</f>
        <v>0.11827030869767315</v>
      </c>
    </row>
    <row r="760" spans="1:4">
      <c r="A760" s="338" t="s">
        <v>5448</v>
      </c>
      <c r="B760" s="331">
        <f>SUM(B752:B756)</f>
        <v>47491</v>
      </c>
      <c r="D760" s="349">
        <f>B760/B748</f>
        <v>0.64926311760041566</v>
      </c>
    </row>
    <row r="763" spans="1:4">
      <c r="A763" s="356" t="s">
        <v>5396</v>
      </c>
      <c r="B763" s="360">
        <f>SUM(B764:B773)</f>
        <v>76146</v>
      </c>
      <c r="C763" s="332"/>
      <c r="D763" s="332"/>
    </row>
    <row r="764" spans="1:4">
      <c r="A764" s="333" t="s">
        <v>5414</v>
      </c>
      <c r="B764" s="9">
        <v>6413</v>
      </c>
      <c r="C764" s="332"/>
      <c r="D764" s="333" t="s">
        <v>5396</v>
      </c>
    </row>
    <row r="765" spans="1:4">
      <c r="A765" s="333" t="s">
        <v>757</v>
      </c>
      <c r="B765" s="9">
        <v>6358</v>
      </c>
      <c r="C765" s="332"/>
      <c r="D765" s="333" t="s">
        <v>5396</v>
      </c>
    </row>
    <row r="766" spans="1:4">
      <c r="A766" s="333" t="s">
        <v>5410</v>
      </c>
      <c r="B766" s="9">
        <v>6023</v>
      </c>
      <c r="C766" s="332"/>
      <c r="D766" s="333" t="s">
        <v>5396</v>
      </c>
    </row>
    <row r="767" spans="1:4">
      <c r="A767" s="333" t="s">
        <v>1473</v>
      </c>
      <c r="B767" s="9">
        <v>8966</v>
      </c>
      <c r="C767" s="332"/>
      <c r="D767" s="333" t="s">
        <v>5396</v>
      </c>
    </row>
    <row r="768" spans="1:4">
      <c r="A768" s="333" t="s">
        <v>5407</v>
      </c>
      <c r="B768" s="9">
        <v>9171</v>
      </c>
      <c r="C768" s="332"/>
      <c r="D768" s="333" t="s">
        <v>5396</v>
      </c>
    </row>
    <row r="769" spans="1:4">
      <c r="A769" s="333" t="s">
        <v>5405</v>
      </c>
      <c r="B769" s="9">
        <v>9145</v>
      </c>
      <c r="C769" s="332"/>
      <c r="D769" s="333" t="s">
        <v>5396</v>
      </c>
    </row>
    <row r="770" spans="1:4">
      <c r="A770" s="333" t="s">
        <v>5404</v>
      </c>
      <c r="B770" s="9">
        <v>6181</v>
      </c>
      <c r="C770" s="332"/>
      <c r="D770" s="333" t="s">
        <v>5396</v>
      </c>
    </row>
    <row r="771" spans="1:4">
      <c r="A771" s="333" t="s">
        <v>5402</v>
      </c>
      <c r="B771" s="9">
        <v>8867</v>
      </c>
      <c r="C771" s="332"/>
      <c r="D771" s="333" t="s">
        <v>5396</v>
      </c>
    </row>
    <row r="772" spans="1:4">
      <c r="A772" s="333" t="s">
        <v>149</v>
      </c>
      <c r="B772" s="9">
        <v>9506</v>
      </c>
      <c r="C772" s="332"/>
      <c r="D772" s="333" t="s">
        <v>5396</v>
      </c>
    </row>
    <row r="773" spans="1:4">
      <c r="A773" s="333" t="s">
        <v>5404</v>
      </c>
      <c r="B773" s="9">
        <v>5516</v>
      </c>
      <c r="C773" s="332"/>
      <c r="D773" s="333" t="s">
        <v>5395</v>
      </c>
    </row>
    <row r="775" spans="1:4">
      <c r="A775" s="333" t="s">
        <v>5396</v>
      </c>
      <c r="B775" s="331">
        <f>SUM(B764:B772)</f>
        <v>70630</v>
      </c>
      <c r="D775" s="349">
        <f>B775/B763</f>
        <v>0.927560213274499</v>
      </c>
    </row>
    <row r="776" spans="1:4">
      <c r="A776" s="333" t="s">
        <v>5395</v>
      </c>
      <c r="B776" s="331">
        <f>B773</f>
        <v>5516</v>
      </c>
      <c r="D776" s="349">
        <f>B776/B763</f>
        <v>7.2439786725501012E-2</v>
      </c>
    </row>
    <row r="779" spans="1:4">
      <c r="A779" s="356" t="s">
        <v>5395</v>
      </c>
      <c r="B779" s="347">
        <f>SUM(B780:B794)</f>
        <v>71218</v>
      </c>
      <c r="C779" s="332"/>
      <c r="D779" s="333"/>
    </row>
    <row r="780" spans="1:4">
      <c r="A780" s="333" t="s">
        <v>5409</v>
      </c>
      <c r="B780" s="9">
        <v>332</v>
      </c>
      <c r="C780" s="332"/>
      <c r="D780" s="333" t="s">
        <v>5396</v>
      </c>
    </row>
    <row r="781" spans="1:4">
      <c r="A781" s="333" t="s">
        <v>5406</v>
      </c>
      <c r="B781" s="9">
        <v>280</v>
      </c>
      <c r="C781" s="332"/>
      <c r="D781" s="333" t="s">
        <v>5396</v>
      </c>
    </row>
    <row r="782" spans="1:4">
      <c r="A782" s="333" t="s">
        <v>5400</v>
      </c>
      <c r="B782" s="9">
        <v>344</v>
      </c>
      <c r="C782" s="332"/>
      <c r="D782" s="333" t="s">
        <v>5396</v>
      </c>
    </row>
    <row r="783" spans="1:4">
      <c r="A783" s="333" t="s">
        <v>5413</v>
      </c>
      <c r="B783" s="9">
        <v>3236</v>
      </c>
      <c r="C783" s="332"/>
      <c r="D783" s="333" t="s">
        <v>5395</v>
      </c>
    </row>
    <row r="784" spans="1:4">
      <c r="A784" s="333" t="s">
        <v>5412</v>
      </c>
      <c r="B784" s="9">
        <v>3378</v>
      </c>
      <c r="C784" s="332"/>
      <c r="D784" s="333" t="s">
        <v>5395</v>
      </c>
    </row>
    <row r="785" spans="1:4">
      <c r="A785" s="333" t="s">
        <v>5411</v>
      </c>
      <c r="B785" s="9">
        <v>8838</v>
      </c>
      <c r="C785" s="332"/>
      <c r="D785" s="333" t="s">
        <v>5395</v>
      </c>
    </row>
    <row r="786" spans="1:4">
      <c r="A786" s="333" t="s">
        <v>5409</v>
      </c>
      <c r="B786" s="9">
        <v>2509</v>
      </c>
      <c r="C786" s="332"/>
      <c r="D786" s="333" t="s">
        <v>5395</v>
      </c>
    </row>
    <row r="787" spans="1:4">
      <c r="A787" s="333" t="s">
        <v>5408</v>
      </c>
      <c r="B787" s="9">
        <v>9718</v>
      </c>
      <c r="C787" s="332"/>
      <c r="D787" s="333" t="s">
        <v>5395</v>
      </c>
    </row>
    <row r="788" spans="1:4">
      <c r="A788" s="333" t="s">
        <v>5406</v>
      </c>
      <c r="B788" s="9">
        <v>3077</v>
      </c>
      <c r="C788" s="332"/>
      <c r="D788" s="333" t="s">
        <v>5395</v>
      </c>
    </row>
    <row r="789" spans="1:4">
      <c r="A789" s="333" t="s">
        <v>5403</v>
      </c>
      <c r="B789" s="9">
        <v>9663</v>
      </c>
      <c r="C789" s="332"/>
      <c r="D789" s="333" t="s">
        <v>5395</v>
      </c>
    </row>
    <row r="790" spans="1:4">
      <c r="A790" s="333" t="s">
        <v>5401</v>
      </c>
      <c r="B790" s="9">
        <v>5742</v>
      </c>
      <c r="C790" s="332"/>
      <c r="D790" s="333" t="s">
        <v>5395</v>
      </c>
    </row>
    <row r="791" spans="1:4">
      <c r="A791" s="333" t="s">
        <v>5400</v>
      </c>
      <c r="B791" s="9">
        <v>8582</v>
      </c>
      <c r="C791" s="332"/>
      <c r="D791" s="333" t="s">
        <v>5395</v>
      </c>
    </row>
    <row r="792" spans="1:4">
      <c r="A792" s="333" t="s">
        <v>5399</v>
      </c>
      <c r="B792" s="9">
        <v>6106</v>
      </c>
      <c r="C792" s="332"/>
      <c r="D792" s="333" t="s">
        <v>5395</v>
      </c>
    </row>
    <row r="793" spans="1:4">
      <c r="A793" s="333" t="s">
        <v>5398</v>
      </c>
      <c r="B793" s="9">
        <v>6198</v>
      </c>
      <c r="C793" s="332"/>
      <c r="D793" s="333" t="s">
        <v>5395</v>
      </c>
    </row>
    <row r="794" spans="1:4">
      <c r="A794" s="333" t="s">
        <v>5397</v>
      </c>
      <c r="B794" s="9">
        <v>3215</v>
      </c>
      <c r="C794" s="332"/>
      <c r="D794" s="333" t="s">
        <v>5395</v>
      </c>
    </row>
    <row r="795" spans="1:4">
      <c r="A795" s="333"/>
      <c r="B795" s="9"/>
      <c r="C795" s="332"/>
      <c r="D795" s="333"/>
    </row>
    <row r="796" spans="1:4">
      <c r="A796" s="333" t="s">
        <v>5396</v>
      </c>
      <c r="B796" s="9">
        <f>SUM(B780:B782)</f>
        <v>956</v>
      </c>
      <c r="C796" s="332"/>
      <c r="D796" s="361">
        <f>B796/B779</f>
        <v>1.3423572692296892E-2</v>
      </c>
    </row>
    <row r="797" spans="1:4">
      <c r="A797" s="333" t="s">
        <v>5395</v>
      </c>
      <c r="B797" s="9">
        <f>SUM(B783:B794)</f>
        <v>70262</v>
      </c>
      <c r="C797" s="332"/>
      <c r="D797" s="361">
        <f>B797/B779</f>
        <v>0.98657642730770312</v>
      </c>
    </row>
  </sheetData>
  <printOptions gridLinesSet="0"/>
  <pageMargins left="0.78740157480314965" right="0" top="0.51181102362204722" bottom="0.51181102362204722" header="0.51181102362204722" footer="0.51181102362204722"/>
  <pageSetup paperSize="9" scale="62" orientation="portrait" horizontalDpi="300" verticalDpi="300"/>
  <headerFooter alignWithMargins="0">
    <oddFooter>&amp;C&amp;"Times New Roman,Regular"&amp;8&amp;P of &amp;N</oddFooter>
  </headerFooter>
  <ignoredErrors>
    <ignoredError sqref="B165 B301 B318 B220 B532 B44 B53:D53 B148 B159 B162 B174:D174 B184 B177 D184 B235 B275 B283 B381 B487 B502 B628 B641 B653 B700 B735 B744:B745 B748 D796:D797" unlockedFormula="1"/>
    <ignoredError sqref="B199:B200 B344:B345 B313:B315 B329:B330 B215:B217 B13:B15 B28:B30 B40:B41 B65:B66 B78:B79 B93:B94 B105:B106 B131:B132 B144:B145 B246 B271:B272 B297:B298 B355:B356 B366:B367 B377:B378 B388:B390 B402:B404 B416:B418 B428:B430 B470:B471 B483:B484 B497 B573 B584:B585 B596:B599 B610:B612 B623:B625 B636:B638 B649:B650 B696:B697 B731:B732 B758:B760 B775:B776 B796:B797" formulaRange="1"/>
    <ignoredError sqref="B231:B232 B544:B545 B160:B161 B247:B248 B284 B498:B499 B528:B529 B574" formulaRange="1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EM</vt:lpstr>
      <vt:lpstr>E</vt:lpstr>
      <vt:lpstr>L</vt:lpstr>
      <vt:lpstr>NE</vt:lpstr>
      <vt:lpstr>NW</vt:lpstr>
      <vt:lpstr>SE</vt:lpstr>
      <vt:lpstr>SW</vt:lpstr>
      <vt:lpstr>WM</vt:lpstr>
      <vt:lpstr>YTH</vt:lpstr>
    </vt:vector>
  </TitlesOfParts>
  <Company>DCA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gtessier</dc:creator>
  <cp:lastModifiedBy>Tony Bellringer</cp:lastModifiedBy>
  <cp:lastPrinted>2016-04-25T11:49:45Z</cp:lastPrinted>
  <dcterms:created xsi:type="dcterms:W3CDTF">2009-03-26T15:03:04Z</dcterms:created>
  <dcterms:modified xsi:type="dcterms:W3CDTF">2018-04-30T13:23:15Z</dcterms:modified>
</cp:coreProperties>
</file>